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-135" windowWidth="12120" windowHeight="11760" tabRatio="706" activeTab="3"/>
  </bookViews>
  <sheets>
    <sheet name="CD" sheetId="5" r:id="rId1"/>
    <sheet name="LKT" sheetId="9" r:id="rId2"/>
    <sheet name="Apgaimojums" sheetId="13" r:id="rId3"/>
    <sheet name="VST" sheetId="10" r:id="rId4"/>
  </sheets>
  <definedNames>
    <definedName name="_xlnm._FilterDatabase" localSheetId="2" hidden="1">Apgaimojums!#REF!</definedName>
    <definedName name="_xlnm._FilterDatabase" localSheetId="0" hidden="1">CD!$A$6:$P$88</definedName>
    <definedName name="_xlnm._FilterDatabase" localSheetId="1" hidden="1">LKT!#REF!</definedName>
    <definedName name="_xlnm._FilterDatabase" localSheetId="3" hidden="1">VST!#REF!</definedName>
    <definedName name="_xlnm.Print_Titles" localSheetId="2">Apgaimojums!$4:$4</definedName>
    <definedName name="_xlnm.Print_Titles" localSheetId="0">CD!$5:$6</definedName>
    <definedName name="_xlnm.Print_Titles" localSheetId="1">LKT!$4:$4</definedName>
    <definedName name="_xlnm.Print_Titles" localSheetId="3">VST!$5:$5</definedName>
  </definedNames>
  <calcPr calcId="145621"/>
</workbook>
</file>

<file path=xl/calcChain.xml><?xml version="1.0" encoding="utf-8"?>
<calcChain xmlns="http://schemas.openxmlformats.org/spreadsheetml/2006/main">
  <c r="F45" i="9" l="1"/>
  <c r="F46" i="9" s="1"/>
  <c r="F47" i="9" s="1"/>
  <c r="F42" i="9"/>
  <c r="F39" i="9"/>
  <c r="F34" i="9"/>
  <c r="F35" i="9" s="1"/>
  <c r="F36" i="9" s="1"/>
  <c r="F28" i="9"/>
  <c r="F24" i="9"/>
  <c r="F20" i="9"/>
  <c r="F16" i="9"/>
  <c r="F13" i="9"/>
  <c r="F10" i="9"/>
  <c r="F7" i="9"/>
  <c r="E60" i="5"/>
  <c r="E59" i="5" s="1"/>
  <c r="E58" i="5" s="1"/>
  <c r="E57" i="5" s="1"/>
  <c r="E54" i="5"/>
  <c r="E53" i="5" s="1"/>
  <c r="E52" i="5" s="1"/>
  <c r="E50" i="5" s="1"/>
  <c r="E44" i="5"/>
  <c r="E43" i="5"/>
  <c r="E42" i="5" s="1"/>
  <c r="E40" i="5"/>
  <c r="E39" i="5" s="1"/>
  <c r="F37" i="9" l="1"/>
  <c r="E51" i="5"/>
  <c r="E38" i="5"/>
</calcChain>
</file>

<file path=xl/sharedStrings.xml><?xml version="1.0" encoding="utf-8"?>
<sst xmlns="http://schemas.openxmlformats.org/spreadsheetml/2006/main" count="662" uniqueCount="268">
  <si>
    <t>Nr. p.k.</t>
  </si>
  <si>
    <t>Kods</t>
  </si>
  <si>
    <t>Darbu apraksts vai materiālu nosaukums</t>
  </si>
  <si>
    <t>Mērvienība</t>
  </si>
  <si>
    <t>Daudzums</t>
  </si>
  <si>
    <t>Vienības izmaksas</t>
  </si>
  <si>
    <t>Kopā uz visu apjomu</t>
  </si>
  <si>
    <t>Laika norma     (c/h)</t>
  </si>
  <si>
    <t>Darba samaksas likme (Ls/h)</t>
  </si>
  <si>
    <t>Darba alga (Ls)</t>
  </si>
  <si>
    <t>Materiāli (Ls)</t>
  </si>
  <si>
    <t>Mehānismi (Ls)</t>
  </si>
  <si>
    <t>Kopā (Ls)</t>
  </si>
  <si>
    <t>Darbietilpība (c/h)</t>
  </si>
  <si>
    <t>Materiāli (Ls/)</t>
  </si>
  <si>
    <t>Summa (Ls)</t>
  </si>
  <si>
    <t>t m</t>
  </si>
  <si>
    <t>SAGATAVOŠANAS DARBI</t>
  </si>
  <si>
    <t>Trases uzmērīšana un nospraušana</t>
  </si>
  <si>
    <t>ZEMES DARBI</t>
  </si>
  <si>
    <t>CEĻA APRĪKOJUMS</t>
  </si>
  <si>
    <t>Ceļa zīmju uzstādīšana</t>
  </si>
  <si>
    <t>Rakšanas atļaujas saņemšana</t>
  </si>
  <si>
    <t>Trases nospraušana</t>
  </si>
  <si>
    <t>gab.</t>
  </si>
  <si>
    <t>Zaļās zonas ierīkošana, izmantojot esošo grunti un augu zemi, h=10cm, apsētu ar zāli</t>
  </si>
  <si>
    <t>m</t>
  </si>
  <si>
    <t>CEĻA SEGAS IZBŪVE</t>
  </si>
  <si>
    <t>m²</t>
  </si>
  <si>
    <t>Cementbetona bortakmeņu 100.20.8. izbūve</t>
  </si>
  <si>
    <t>Ceļa zīmju balstu uzstādīšana</t>
  </si>
  <si>
    <t>POZ. Nr / SAPNr</t>
  </si>
  <si>
    <t>Mobilizācija</t>
  </si>
  <si>
    <t>Satiksmes organizācija būvdarbu laikā</t>
  </si>
  <si>
    <t>Koku un krūmu zāģēšana un aizvešana uz būvuzņēmēja atbērtni (ja nevar dedzināt)</t>
  </si>
  <si>
    <t>Ceļa zīmju demontāža ar balstu demontāžu</t>
  </si>
  <si>
    <t>apj</t>
  </si>
  <si>
    <t>Augu zemes noņemšana</t>
  </si>
  <si>
    <t>Ietves segas izbūve</t>
  </si>
  <si>
    <t>Gultnes izstrāde zem gājēju ietves, materiālu transportējot uz būvuzņēmēja atbērtni</t>
  </si>
  <si>
    <t>m³</t>
  </si>
  <si>
    <t>Salizturīgā slāņa izbūve no drenējošas smilts zem ietves, h=30cm (Kf &gt; 1m/dnn)</t>
  </si>
  <si>
    <t xml:space="preserve">Minerālmateriālu maisījuma 0/32p pamata izbūve 15 cm biezumā zem ietves </t>
  </si>
  <si>
    <t>Izlīdzinošā slāņa 5cm biezumā izbūve zem ietves bruģa</t>
  </si>
  <si>
    <t>Bruģa seguma izbūve 6cm biezumā ietvei</t>
  </si>
  <si>
    <t>Taktīlā bruģa seguma izbūve 6cm biezumā</t>
  </si>
  <si>
    <t>Brauktuves ceļa segas izbūve</t>
  </si>
  <si>
    <t>Gultnes izstrāde, materiālu transportējot uz būvuzņēmēja atbērtni</t>
  </si>
  <si>
    <t xml:space="preserve">Izlīdzinošā minerālmateriālu maisījuma 0/32p pamata izbūve 10-15cm biezumā </t>
  </si>
  <si>
    <t xml:space="preserve">Minerālmateriālu maisījuma kārtas virsmas gruntēšana </t>
  </si>
  <si>
    <t>Karstā asfalta AC 22 base seguma izbūve 6cm biezumā</t>
  </si>
  <si>
    <t xml:space="preserve">Karstā asfalta saistes kārtas virsmas gruntēšana </t>
  </si>
  <si>
    <t>Karstā asfalta AC 11 surf seguma izbūve 4cm biezumā</t>
  </si>
  <si>
    <t>Smilts cementa maisījuma attiecībā 1:6 izbūve zem nekaltā laukakmens bruģa, h=15cm</t>
  </si>
  <si>
    <t>Nekaltā laukakmens bruģa seguma izbūve (d=0.10..0.15cm)</t>
  </si>
  <si>
    <t>Kaltā laukakmens bruģa seguma izbūve gājēju pāriešanas vietā</t>
  </si>
  <si>
    <t>Nobrauktuvju ceļa segas izbūve ar karstā asfalta segumu</t>
  </si>
  <si>
    <t xml:space="preserve">Izlīdzinošā minerālmateriālu maisījuma 0/45 pamata izbūve 10cm biezumā </t>
  </si>
  <si>
    <t xml:space="preserve">Izlīdzinošā minerālmateriālu maisījuma 0/32p pamata izbūve 10cm biezumā </t>
  </si>
  <si>
    <t>Karstā asfalta AC 11 surf seguma izbūve 6cm biezumā</t>
  </si>
  <si>
    <t>Nobrauktuvju ceļa segas izbūve ar betona bruģa segumu</t>
  </si>
  <si>
    <t>Salizturīgā slāņa izbūve no drenējošas smilts, h=30cm (Kf &gt; 1m/dnn)</t>
  </si>
  <si>
    <t>Minerālmateriālu maisījuma 0/45 pamata izbūve 20 cm biezumā</t>
  </si>
  <si>
    <t>Bruģa seguma izbūve 8cm biezumā nobrauktuvei</t>
  </si>
  <si>
    <t>Cementbetona bortakmeņu montāža</t>
  </si>
  <si>
    <t>Cementbetona bortakmeņu  100.30.15. izbūve</t>
  </si>
  <si>
    <t>Cementbetona bortakmeņu  100.22.15. izbūve</t>
  </si>
  <si>
    <t>Cementbetona bortakmeņu  100.22/30.15. izbūve</t>
  </si>
  <si>
    <t>Ceļa apzīmējumu uzklāšana no termoplasta</t>
  </si>
  <si>
    <t>35-00000</t>
  </si>
  <si>
    <t>Ielas seguma izbūve</t>
  </si>
  <si>
    <t>Lietus ūdeņu kanalizācijas caurule PP SN8 ø315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</si>
  <si>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ø315 ar uzmavu un blīvgredzenu, piemēram, Evopipes – EVORAIN, vai ekvivalents</t>
  </si>
  <si>
    <t>Smilts cauruļvada pamatnei un apbērumam (blietēta) k&gt;1,0 m/dnn</t>
  </si>
  <si>
    <t>Lietus ūdeņu kanalizācijas caurule PP SN8 ø250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</si>
  <si>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ø250 ar uzmavu un blīvgredzenu, piemēram, Evopipes – EVORAIN, vai ekvivalents</t>
  </si>
  <si>
    <t>Lietus ūdeņu kanalizācijas caurule PP SN8 ø200 ar uzmavu un blīvgredzenu, piemēram, Evopipes – EVORAIN vai ekvivalents, montāža ar 15 cm smilts pamatnes ierīkošanu un izbūvētā cauruļvada smilts apbēruma ierīkošanu 30 cm virs caurules virsas.</t>
  </si>
  <si>
    <t>Lietus ūdeņu kanalizācijas caurule PP SN8 ø200 ar uzmavu un blīvgredzenu, piemēram, Evopipes – EVORAIN, vai ekvivalents</t>
  </si>
  <si>
    <t>Lietus ūdeņu plastmasas kanalizācijas kontrolaka ø560/500 ar 40 t vāku (1,0-1,5 m dziļumā), izbūve un montāža asfalta segumā,  t.sk. aku vāku apbetonējums</t>
  </si>
  <si>
    <t>kpl.</t>
  </si>
  <si>
    <t>Lietus ūdeņu plastmasas kanalizācijas kontrolaka ø560/500 ar 40 t vāku (1,0-1,5 m dziļumā), izbūve un montāža asfalta segumā</t>
  </si>
  <si>
    <t>Apbetonējums ap akas vāku betons B25 W10 F100</t>
  </si>
  <si>
    <t>Smilts akas pamatnes ierīkošanai (blietēta) k&gt;1,0 m/dnn</t>
  </si>
  <si>
    <t>Lietus ūdeņu plastmasas kanalizācijas kontrolaka ø560/500 ar 40 t vāku (1,5-2,0 m dziļumā), izbūve un montāža asfalta segumā,  t.sk. aku vāku apbetonējums</t>
  </si>
  <si>
    <t>Lietus ūdeņu nosēdakas komplekts  Ø400/315 (1,5 - 2,0m dziļumā, nosēdakas pamatne, augstuma regulēšanas caurule, manžete teleskopiskajai caurulei, teleskopiskā caurule, 40t ķeta rāmis ar resti), piev. Ø200, nosēddaļa 0,5m,  izbūve un montāža asfalta segumā</t>
  </si>
  <si>
    <t>Lietus ūdeņu nosēdakas komplekts  Ø400/315(2,0 - 2,5m dziļumā, nosēdakas pamatne, augstuma regulēšanas caurule, manžete teleskopiskajai caurulei, teleskopiskā caurule, 40t ķeta rāmis ar resti), piev. Ø200, nosēddaļa 0,5m,  izbūve un montāža asfalta segumā</t>
  </si>
  <si>
    <t>Rūpnieciski ražota aizsargčaulas montāža, kas paredzēta Ø250 caurules iebūvei dzelzsbetona grodu akā</t>
  </si>
  <si>
    <t>gb.</t>
  </si>
  <si>
    <t>Pieslēgums pie esošas Lietus ūdeņu kanalizācijas tīkla d250 - esošā akā</t>
  </si>
  <si>
    <t>vieta</t>
  </si>
  <si>
    <t>Termonosēdošs savienojums  d250</t>
  </si>
  <si>
    <t xml:space="preserve">Tranšejas rakšana ar rokām un ekskavatoru pie caurules iebūves dziļuma 1,0-1,5 m un minimālā tranšejas platuma 1.5 m  </t>
  </si>
  <si>
    <t xml:space="preserve">Tranšejas rakšana ar rokām un ekskavatoru pie caurules iebūves dziļuma 1,5-2,0 m un minimālā tranšejas platuma 1.5 m  </t>
  </si>
  <si>
    <t>Gruntsūdens līmeņa pazemināšana pie tranšejas dziļuma no 1,5m līdz 2,0m</t>
  </si>
  <si>
    <t>Tranšejas sienu stiprināšana, tranšejas dziļums no 1,5m līdz 2,0m</t>
  </si>
  <si>
    <t>Izbrīvētās turpmāk neizmantojamās grunts iekraušana autopašizgāzējā un promvešana  ~5km līdz atbērtnei</t>
  </si>
  <si>
    <t>Lietus kanalizācijas sistēmas marķējuma lentas ieklāšana 0,5m dziļumā no zemes virsmas</t>
  </si>
  <si>
    <t>Šķērsojumi:</t>
  </si>
  <si>
    <t>Šķērsojumi ar kabeļiem (t.sk. to atšurfēšana)</t>
  </si>
  <si>
    <t>vietas</t>
  </si>
  <si>
    <t>Dalītā aizsargcaurule EVOCAB SPLIT Ø110mm kabeļu šķērsojuma vietās</t>
  </si>
  <si>
    <t>Šķērsojumi ar komunikācijām, kuru diametrs &lt; 200mm  (t.sk. to atšurfēšana)</t>
  </si>
  <si>
    <t>Šķērsojumi ar komunikācijām, kuru diametrs &gt; 200mm  (t.sk. to atšurfēšana)</t>
  </si>
  <si>
    <t>CCTV pārbaude cauruļvada slīpuma un stāvokļa noteikšanai pēc būvdarbu pabeigšanas</t>
  </si>
  <si>
    <t>Cauruļvadu hermētiskuma pārbaude ar presēšanas metodi izmantojot ūdeni</t>
  </si>
  <si>
    <t>Cauruļvadu skalošana un tīrīšana</t>
  </si>
  <si>
    <t>Cauruļvadu, veidgabalu, armatūras un aku piegāde, un ar to saistītie darbi</t>
  </si>
  <si>
    <t>VISPĀRĒJĀS CELTNIECĪBAS DARBI LKT TĪKLU IZBŪVEI</t>
  </si>
  <si>
    <t xml:space="preserve">Tranšeju aizbēršana  ar pievesto smilti no ierīkotā apbēruma ap cauruļvadu līdz atjaunojamā seguma apakšējai kārtai, blietējot ik pa 30 cm biezām kārtām </t>
  </si>
  <si>
    <t>Smilts akas pamatnes ierīkošanai (blietēta), k&gt;1,0 m/dnn</t>
  </si>
  <si>
    <r>
      <t>m</t>
    </r>
    <r>
      <rPr>
        <vertAlign val="superscript"/>
        <sz val="9"/>
        <rFont val="Arial"/>
        <family val="2"/>
        <charset val="186"/>
      </rPr>
      <t>3</t>
    </r>
  </si>
  <si>
    <r>
      <t xml:space="preserve">Lietus ūdeņu nosēdakas komplekts  Ø400/315 (1,5 - 2,0m dziļumā, nosēdakas pamatne, augstuma regulēšanas caurule, manžete teleskopiskajai caurulei, teleskopiskā caurule, 40t ķeta rāmis ar resti), piev. Ø200, nosēddaļa 0,5m, 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  t.sk. aku vāku apbetonējums</t>
    </r>
  </si>
  <si>
    <r>
      <t xml:space="preserve">Lietus ūdeņu nosēdakas komplekts  Ø400/315 (2,0 - 2,5m dziļumā, nosēdakas pamatne, augstuma regulēšanas caurule, manžete teleskopiskajai caurulei, teleskopiskā caurule, 40t ķeta rāmis ar resti), piev. Ø200, nosēddaļa 0,5 m,  </t>
    </r>
    <r>
      <rPr>
        <b/>
        <sz val="9"/>
        <rFont val="Arial"/>
        <family val="2"/>
        <charset val="186"/>
      </rPr>
      <t>izbūve un montāža asfalta segumā</t>
    </r>
    <r>
      <rPr>
        <sz val="9"/>
        <rFont val="Arial"/>
        <family val="2"/>
        <charset val="186"/>
      </rPr>
      <t xml:space="preserve">    t.sk. aku vāku apbetonējums</t>
    </r>
  </si>
  <si>
    <t>BŪVDARBU APJOMI, IEKĀRTAS UN MATERIĀLI</t>
  </si>
  <si>
    <t xml:space="preserve"> Kab.kanaliz.caurule 100x6000</t>
  </si>
  <si>
    <t xml:space="preserve"> Kab.kanaliz.caurule (50mm,ruļļos)</t>
  </si>
  <si>
    <t xml:space="preserve"> Kab.kanaliz.caurule šķelta 100x6000mm</t>
  </si>
  <si>
    <t xml:space="preserve"> Virve kabeļa ievilkšanai(6mm/500m)</t>
  </si>
  <si>
    <t xml:space="preserve"> Kab.kanaliz.caurules noslēdz.gals(50mm)</t>
  </si>
  <si>
    <t xml:space="preserve"> Kab.kanaliz.cauruļu atzars(100/50)</t>
  </si>
  <si>
    <t xml:space="preserve"> Kab.kanaliz.cauruļu blīvēšanas mat.16A</t>
  </si>
  <si>
    <t xml:space="preserve"> Akas lūka "peld. tipa" ar ietvaru 12.5 t</t>
  </si>
  <si>
    <t xml:space="preserve"> Plastm aka KP-PEH 800X650 ar kv-pamatni</t>
  </si>
  <si>
    <t xml:space="preserve"> Kabeļu aka Nr.2 ar kronšteiniem/skrūvēm</t>
  </si>
  <si>
    <t xml:space="preserve"> Kabeļu konsole 2 kabeļiem (kabeļu akās)</t>
  </si>
  <si>
    <t xml:space="preserve"> Kabeļu kronšteins 0.8m(kabeļu akās)</t>
  </si>
  <si>
    <t xml:space="preserve"> Dzelzsbetona riņķis kabeļakām</t>
  </si>
  <si>
    <t xml:space="preserve"> Akas lūkas "peld. tipa" stiprin.gredzens</t>
  </si>
  <si>
    <t>MATERIĀLI</t>
  </si>
  <si>
    <t>Kabeļu ieguldīšana kab. kan., tilpums līdz 100x2 (ieskaitot)</t>
  </si>
  <si>
    <t>km</t>
  </si>
  <si>
    <t>KABEĻA MONTĀŽAS DARBI</t>
  </si>
  <si>
    <t>Kabeļu pāru montāža paralēlā uzmavā izmantojot 1 pāra savienotājus</t>
  </si>
  <si>
    <t>Kabeļa pāru montāža paralēlā uzmavā, kabeļa tilpums 10x2,  ieskaitot kabeļu atzarojumus izmantojot 1 pāra savienotājus</t>
  </si>
  <si>
    <t>uzmava</t>
  </si>
  <si>
    <t>UZMAVU MONTĀŽA</t>
  </si>
  <si>
    <t>Korpusu montāža</t>
  </si>
  <si>
    <t>Kabeļa uzmavas montāža, kabeļiem ar kopējo tilpumu līdz 100x2 (ieskaitot), kabeļu skaits līdz 2 kabeļiem</t>
  </si>
  <si>
    <t>SADALES SKAPJU UN SADALES KASTĪŠU UZSTĀDĪŠANA</t>
  </si>
  <si>
    <t>Sadales skapja ar tilpumu no 601 pāra un vairāk ārpus telpām uzstādīšana, ieskaitot betona pamatu skapjiem, kurus uzstāda  ārpus telpām</t>
  </si>
  <si>
    <t>Sadales kārbiņu uzstādīšana pie sienas, uz stabiem vai pie ārsienas</t>
  </si>
  <si>
    <t>Zemējuma ierīkošana kabeļu skapim, kastei ar zemējuma stieņu palīdzību.</t>
  </si>
  <si>
    <t>Zemējuma stieņa iedzīšana</t>
  </si>
  <si>
    <t>Kabeļu montāža</t>
  </si>
  <si>
    <t>Kabeļu montāža sadales skapjos, ieskaitot moduļu uzstādīšanu (jauns skapis pilnīgi jaunā vietā).</t>
  </si>
  <si>
    <t>100 pāri</t>
  </si>
  <si>
    <t>Kabeļa ievilkšana caurulēs, kanālos</t>
  </si>
  <si>
    <t>100 m</t>
  </si>
  <si>
    <t>Abonentu līniju pārslēgšana</t>
  </si>
  <si>
    <t>Ievadu izbūve</t>
  </si>
  <si>
    <t>Abonenta ievada izbūve gruntī ar rakšanas darbiem līdz 25 m</t>
  </si>
  <si>
    <t>25 m</t>
  </si>
  <si>
    <t>Abonentu ievada izbūve pa ēku sienām līdz 15 m.</t>
  </si>
  <si>
    <t>15 m</t>
  </si>
  <si>
    <t>Sadales kārbiņu nomaiņa pie sienas, uz stabiem vai pie ārsienas</t>
  </si>
  <si>
    <t>DEMONTĀŽAS DARBI</t>
  </si>
  <si>
    <t>Sadales iekārtu un krosējumu demontāža</t>
  </si>
  <si>
    <t>Sadales skapja demontāža ar tilpumu līdz 1600x2, telpās un uz ielas,  ieskaitot betona pamatu skapjiem</t>
  </si>
  <si>
    <t>Sadales kārbiņas demontāža no sienas, stabiem vai  ārsienas</t>
  </si>
  <si>
    <t>Krosējumu demontāža eošos sadales skapjos un pie skapju pārcelšanas</t>
  </si>
  <si>
    <t>10 gab.</t>
  </si>
  <si>
    <t>GVL LĪNIJU DEMONTĀŽAS DARBI</t>
  </si>
  <si>
    <t>GVL stabu demontāža</t>
  </si>
  <si>
    <t>GVL līnijas demontāža</t>
  </si>
  <si>
    <t>DAŽĀDI DARBI</t>
  </si>
  <si>
    <t xml:space="preserve">Kabeļu aizsardzība </t>
  </si>
  <si>
    <t>Leņķa dzelzs vai cita veida metāla kabeļa aizsardzības nodrošināšana, kabeli stiprinot pie sienas</t>
  </si>
  <si>
    <t>KROSĒJUMI</t>
  </si>
  <si>
    <t>Krosējumi krosos, skapjos</t>
  </si>
  <si>
    <t>Krosējumi krosos (jaunā)</t>
  </si>
  <si>
    <t>Tranšejas rakšana un aizbēršana platumā līdz 0.5m</t>
  </si>
  <si>
    <t xml:space="preserve">Kabeļu akas PEH uzstādīšana </t>
  </si>
  <si>
    <t>Kabeļu  akas KKC2 uzstādīšana uz esošās kanalizācijas</t>
  </si>
  <si>
    <t>DARBS</t>
  </si>
  <si>
    <t>23-līgumc</t>
  </si>
  <si>
    <t xml:space="preserve"> Krosējamais vads 2x0.5</t>
  </si>
  <si>
    <t xml:space="preserve"> Pazemes kabelis 5x2x0,5 (želejas pild.)</t>
  </si>
  <si>
    <t xml:space="preserve"> Pazemes kabelis 10x2x0.5, želejas pild.</t>
  </si>
  <si>
    <t xml:space="preserve"> 10 p. Paral.piesl. papildus modulis</t>
  </si>
  <si>
    <t xml:space="preserve"> Uzmava Gelsnap 'C'sadales puses kabeļiem</t>
  </si>
  <si>
    <t xml:space="preserve"> Naglu dībeļi (6x35mm)</t>
  </si>
  <si>
    <t xml:space="preserve"> Kabeļu saitīte 200x2.6mm</t>
  </si>
  <si>
    <t xml:space="preserve"> Kabeļu saitīte 360x4.8mm</t>
  </si>
  <si>
    <t xml:space="preserve"> Kabeļu brīd. lenta,  plīstošā, 50mmX500m</t>
  </si>
  <si>
    <t xml:space="preserve"> Atvienotājmodulis 2/10 profils (1...0)</t>
  </si>
  <si>
    <t xml:space="preserve"> Kab. skapis SIS 1 100 pāru ierokams</t>
  </si>
  <si>
    <t xml:space="preserve"> Silikons N, neitrāls hermēt. 310ml</t>
  </si>
  <si>
    <t xml:space="preserve"> Sad.kast.10x2TSK 10 pāri,ar DIN mod.</t>
  </si>
  <si>
    <t xml:space="preserve"> Zemējuma vads 2.5 kv.mm, 100m dzel. zaļš</t>
  </si>
  <si>
    <t xml:space="preserve"> Zemējuma vads 16/7</t>
  </si>
  <si>
    <t>Kabeļa aizsargs nr.1</t>
  </si>
  <si>
    <t>rol</t>
  </si>
  <si>
    <t>pac</t>
  </si>
  <si>
    <t>Materiāls (vai ekvivalents)</t>
  </si>
  <si>
    <t>Laika norma (c/h)</t>
  </si>
  <si>
    <t>m3</t>
  </si>
  <si>
    <t>k-ts.</t>
  </si>
  <si>
    <t>Brīdinājuma lenta</t>
  </si>
  <si>
    <t>Aizsargcaurule</t>
  </si>
  <si>
    <t>Atloks dzelzsbetona gredz. stiprināšanai</t>
  </si>
  <si>
    <t>Dībelis saitītēm 10x43 (JST) 100 gab.</t>
  </si>
  <si>
    <t>Kabelis</t>
  </si>
  <si>
    <t>AXPK 4x35</t>
  </si>
  <si>
    <t>NYY-J 3x1.5</t>
  </si>
  <si>
    <t>EVOCAB HARD d=75</t>
  </si>
  <si>
    <t>Aizsarprofils</t>
  </si>
  <si>
    <t>EL 125</t>
  </si>
  <si>
    <t>Aizsargcaurules gala vāks</t>
  </si>
  <si>
    <t>Kabeļa gala apdare</t>
  </si>
  <si>
    <t>EPKT0063</t>
  </si>
  <si>
    <t>Automātslēdzis</t>
  </si>
  <si>
    <t>1f C6A</t>
  </si>
  <si>
    <t>Cinkots apgaismojuma balsts</t>
  </si>
  <si>
    <t>H=6.5m Ø60 Ø125</t>
  </si>
  <si>
    <t>Konsule</t>
  </si>
  <si>
    <t>15° L-veida H=2m</t>
  </si>
  <si>
    <t>Pamatne stabam</t>
  </si>
  <si>
    <t>P-1.3</t>
  </si>
  <si>
    <t>Gumijas blīve</t>
  </si>
  <si>
    <t>GB-RG</t>
  </si>
  <si>
    <t>Spuldze</t>
  </si>
  <si>
    <t>SGS 102, 150W</t>
  </si>
  <si>
    <t>Smiltis</t>
  </si>
  <si>
    <t>Montāžas papildmateriāli</t>
  </si>
  <si>
    <t>Tranšejas rakšana, aizbēršana</t>
  </si>
  <si>
    <t>Bedres rakšana apgaismojuma balstam</t>
  </si>
  <si>
    <t>Smilts spilvena izveidošana apgaismojuma balstam</t>
  </si>
  <si>
    <t>Kabeļa ievilkšana aizsargcaurulē</t>
  </si>
  <si>
    <t>Kabeļa guldīšana tranšejā</t>
  </si>
  <si>
    <t>Apgaismojuma balstu pamatu izbūve</t>
  </si>
  <si>
    <t>Aizsargprofila uzklāšana</t>
  </si>
  <si>
    <t>Brīdinājuma lentas uzklāšana</t>
  </si>
  <si>
    <t>Apgaismojuma balstu uzstādīšana</t>
  </si>
  <si>
    <t>Apgaismojuma konsules uzstādīšana</t>
  </si>
  <si>
    <t>Apgaismojuma balsta demontāža</t>
  </si>
  <si>
    <t>Kabeļa ievilkšana apgaismojuma balstā</t>
  </si>
  <si>
    <t>Kabeļa gala apdares izveidošana</t>
  </si>
  <si>
    <t>Automātslēdža pieslēgšana pie balsta</t>
  </si>
  <si>
    <t>Gaismekļa montāža</t>
  </si>
  <si>
    <t>Nodošanas dokumentācija</t>
  </si>
  <si>
    <t>Apkārtnes sakopšana</t>
  </si>
  <si>
    <t>Būvgružu savākšana</t>
  </si>
  <si>
    <r>
      <t xml:space="preserve">Asfaltbetona seguma </t>
    </r>
    <r>
      <rPr>
        <b/>
        <sz val="9"/>
        <rFont val="Arial"/>
        <family val="2"/>
        <charset val="186"/>
      </rPr>
      <t>nofrēzēšana</t>
    </r>
    <r>
      <rPr>
        <sz val="9"/>
        <rFont val="Arial"/>
        <family val="2"/>
        <charset val="186"/>
      </rPr>
      <t xml:space="preserve">, h(vid) = 10cm, </t>
    </r>
    <r>
      <rPr>
        <b/>
        <sz val="9"/>
        <rFont val="Arial"/>
        <family val="2"/>
        <charset val="186"/>
      </rPr>
      <t>ar vecā materiāla aizvešanu uz pasūtītāja norādītu atbērtni</t>
    </r>
  </si>
  <si>
    <r>
      <t>m</t>
    </r>
    <r>
      <rPr>
        <vertAlign val="superscript"/>
        <sz val="9"/>
        <rFont val="Arial"/>
        <family val="2"/>
        <charset val="186"/>
      </rPr>
      <t>2</t>
    </r>
  </si>
  <si>
    <r>
      <t xml:space="preserve">Esošo brauktuves apmaļu demontāža, </t>
    </r>
    <r>
      <rPr>
        <b/>
        <sz val="9"/>
        <rFont val="Arial"/>
        <family val="2"/>
        <charset val="186"/>
      </rPr>
      <t>ar vecā materiāla aizvešanu uz būvuzņēmēja atbērtni</t>
    </r>
  </si>
  <si>
    <r>
      <t xml:space="preserve">Esošo ietvju demontāža, iesakaitot apmaļu demontāžu, h(vid) = 50cm, </t>
    </r>
    <r>
      <rPr>
        <b/>
        <sz val="9"/>
        <rFont val="Arial"/>
        <family val="2"/>
        <charset val="186"/>
      </rPr>
      <t>ar vecā materiāla aizvešanu uz būvuzņēmēja atbērtni</t>
    </r>
  </si>
  <si>
    <t xml:space="preserve"> </t>
  </si>
  <si>
    <t>Salizturīgā slāņa izbūve zem nobrauktuves, h=30cm (Kf &gt; 1m/dnn)</t>
  </si>
  <si>
    <t>Kr. Barona ielas rekonstrukcija Ludzā, Ludzas novadā</t>
  </si>
  <si>
    <t>Esošo laukakmeņu izņemšana no ceļa pamatnes (ar rokām vai mazajiem mehānismiem), inventerizācija un nogādāšana uz Pasūtītāja norādītu atbērtni Ludzas pilsētas robežās</t>
  </si>
  <si>
    <t>Šķembu pamata pastiprināšana vietās, kur tiek izņemti esošie laukakmeņi, ar minerālmateriālu maisījumu 0/45, h(vid) = 10cm</t>
  </si>
  <si>
    <t>Esošo kanalizācijas tīklu skalošana</t>
  </si>
  <si>
    <t>Kanalizācijas aku augšējās daļas nomaiņa, izmantojot peldošās čuguna lūkas</t>
  </si>
  <si>
    <t>Ūdensvada akas vāka līmeņošana, izmantojot "peldošos vākus", nepieciešamības gadījumā veicot akas augšējā groda pārbūvi, lai būtu iespējams uzstādīt "peldošo vāku"</t>
  </si>
  <si>
    <t>Ūdensvada kapes līmeņošana, izmantojot "peldošos vākus", nepieciešamības gadījumā veicot akas augšējā groda pārbūvi, lai būtu iespējams uzstādīt "peldošo vāku"</t>
  </si>
  <si>
    <t>Hidranata akas vāka līmeņošana, izmantojot "peldošos vākus", nepieciešamības gadījumā veicot akas augšējā groda pārbūvi, lai būtu iespējams uzstādīt "peldošo vāku"</t>
  </si>
  <si>
    <t>Bruģa seguma izbūve 6cm biezumā ietvei, Urico</t>
  </si>
  <si>
    <t>Lokālā tāme Nr. 1-1 (Ielas seguma izbūve)</t>
  </si>
  <si>
    <t>Lokālā tāme Nr. 1-2 (Lietus ūdens kanalizācijas izbūve)</t>
  </si>
  <si>
    <t>Lokālā tāme Nr. 1-3 (Elektroapgādes tīklu izbūve (apgaismojuma tīkls)</t>
  </si>
  <si>
    <t>Lokālā tāme Nr. 1-4 (VST)</t>
  </si>
  <si>
    <t>ABONENTU INSTALĀCIJA</t>
  </si>
  <si>
    <t>KABEĻU  KANALIZĀCIJA</t>
  </si>
  <si>
    <t>Darbu komplekss kabeļu aku uzstādīšanai</t>
  </si>
  <si>
    <t>ĢGrunts stabilizācijas režģa TX170 vai ekvivalenta – grunts stabilizācijas ģeorežģa, kas atbilst EOTA Technical report TR41 prasībām – izbūve starp esošo un projektēto šķembu segumu</t>
  </si>
  <si>
    <t>Kr.Barona ielas apgaismojuma montāža (darbi)</t>
  </si>
  <si>
    <t>Kr. Barona ielas apgaismojuma montāža (materiāli)</t>
  </si>
  <si>
    <r>
      <t>m</t>
    </r>
    <r>
      <rPr>
        <vertAlign val="superscript"/>
        <sz val="9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</si>
</sst>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.mm\.dd\.;@"/>
  </numFmts>
  <fonts count="2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i/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i/>
      <sz val="9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</font>
    <font>
      <b/>
      <sz val="8"/>
      <name val="Arial"/>
      <family val="2"/>
      <charset val="186"/>
    </font>
    <font>
      <sz val="9"/>
      <color indexed="8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i/>
      <sz val="9"/>
      <name val="Arial"/>
      <family val="2"/>
      <charset val="204"/>
    </font>
    <font>
      <vertAlign val="superscript"/>
      <sz val="9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5" fillId="0" borderId="0"/>
    <xf numFmtId="0" fontId="1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3" fillId="0" borderId="0"/>
  </cellStyleXfs>
  <cellXfs count="13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3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" fontId="18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right" vertical="center" wrapText="1"/>
    </xf>
    <xf numFmtId="2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textRotation="90" wrapText="1" shrinkToFit="1"/>
    </xf>
    <xf numFmtId="0" fontId="7" fillId="0" borderId="1" xfId="0" applyFont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textRotation="90" wrapText="1" shrinkToFit="1"/>
    </xf>
    <xf numFmtId="2" fontId="1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2" fontId="20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164" fontId="7" fillId="0" borderId="1" xfId="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164" fontId="8" fillId="0" borderId="5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textRotation="90" wrapText="1" shrinkToFi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textRotation="90" wrapText="1" shrinkToFi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/>
    </xf>
    <xf numFmtId="0" fontId="24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10">
    <cellStyle name="Excel Built-in Normal" xfId="1"/>
    <cellStyle name="Normal" xfId="0" builtinId="0"/>
    <cellStyle name="Normal 11" xfId="2"/>
    <cellStyle name="Normal 2" xfId="3"/>
    <cellStyle name="Normal 2 4" xfId="4"/>
    <cellStyle name="Normal_Bill x.1" xfId="5"/>
    <cellStyle name="Normal_demontāža" xfId="6"/>
    <cellStyle name="Stils 1" xfId="7"/>
    <cellStyle name="Style 1" xfId="8"/>
    <cellStyle name="Обычн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showWhiteSpace="0" view="pageLayout" topLeftCell="A31" zoomScale="115" zoomScaleNormal="100" zoomScalePageLayoutView="115" workbookViewId="0">
      <selection activeCell="H40" sqref="H40"/>
    </sheetView>
  </sheetViews>
  <sheetFormatPr defaultRowHeight="12.75" x14ac:dyDescent="0.2"/>
  <cols>
    <col min="1" max="1" width="3.42578125" style="16" customWidth="1"/>
    <col min="2" max="2" width="7.7109375" style="17" customWidth="1"/>
    <col min="3" max="3" width="47.140625" style="18" bestFit="1" customWidth="1"/>
    <col min="4" max="4" width="3.85546875" style="19" customWidth="1"/>
    <col min="5" max="5" width="9.140625" style="19"/>
    <col min="6" max="6" width="6.140625" style="19" customWidth="1"/>
    <col min="7" max="7" width="4.85546875" style="19" customWidth="1"/>
    <col min="8" max="8" width="6.140625" style="19" customWidth="1"/>
    <col min="9" max="9" width="6.5703125" style="19" bestFit="1" customWidth="1"/>
    <col min="10" max="10" width="6.140625" style="19" customWidth="1"/>
    <col min="11" max="11" width="7.28515625" style="19" customWidth="1"/>
    <col min="12" max="12" width="9" style="19" customWidth="1"/>
    <col min="13" max="13" width="8.7109375" style="19" customWidth="1"/>
    <col min="14" max="14" width="9.42578125" style="19" customWidth="1"/>
    <col min="15" max="15" width="9" style="19" bestFit="1" customWidth="1"/>
    <col min="16" max="16" width="10" style="19" bestFit="1" customWidth="1"/>
    <col min="17" max="16384" width="9.140625" style="15"/>
  </cols>
  <sheetData>
    <row r="1" spans="1:16" s="3" customFormat="1" ht="13.5" customHeight="1" x14ac:dyDescent="0.25">
      <c r="A1" s="90" t="s">
        <v>257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3" customFormat="1" ht="13.5" customHeight="1" x14ac:dyDescent="0.2">
      <c r="A2" s="92" t="s">
        <v>248</v>
      </c>
      <c r="B2" s="92"/>
      <c r="C2" s="93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3" customFormat="1" ht="13.5" customHeight="1" x14ac:dyDescent="0.2">
      <c r="A3" s="94"/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s="3" customFormat="1" ht="13.5" customHeight="1" x14ac:dyDescent="0.2">
      <c r="A4" s="22"/>
      <c r="B4" s="20"/>
      <c r="C4" s="22"/>
      <c r="D4" s="23"/>
      <c r="E4" s="24"/>
      <c r="F4" s="24"/>
      <c r="G4" s="24"/>
      <c r="H4" s="24"/>
      <c r="I4" s="24"/>
      <c r="J4" s="24"/>
      <c r="K4" s="24"/>
      <c r="L4" s="24"/>
      <c r="M4" s="79"/>
      <c r="N4" s="79"/>
      <c r="O4" s="89"/>
      <c r="P4" s="89"/>
    </row>
    <row r="5" spans="1:16" ht="13.5" customHeight="1" x14ac:dyDescent="0.2">
      <c r="A5" s="99" t="s">
        <v>0</v>
      </c>
      <c r="B5" s="102" t="s">
        <v>1</v>
      </c>
      <c r="C5" s="103" t="s">
        <v>2</v>
      </c>
      <c r="D5" s="38"/>
      <c r="E5" s="38"/>
      <c r="F5" s="100" t="s">
        <v>5</v>
      </c>
      <c r="G5" s="100"/>
      <c r="H5" s="100"/>
      <c r="I5" s="100"/>
      <c r="J5" s="100"/>
      <c r="K5" s="100"/>
      <c r="L5" s="104" t="s">
        <v>6</v>
      </c>
      <c r="M5" s="104"/>
      <c r="N5" s="104"/>
      <c r="O5" s="104"/>
      <c r="P5" s="104"/>
    </row>
    <row r="6" spans="1:16" ht="92.25" customHeight="1" x14ac:dyDescent="0.2">
      <c r="A6" s="99"/>
      <c r="B6" s="102"/>
      <c r="C6" s="103"/>
      <c r="D6" s="38" t="s">
        <v>3</v>
      </c>
      <c r="E6" s="38" t="s">
        <v>4</v>
      </c>
      <c r="F6" s="38" t="s">
        <v>7</v>
      </c>
      <c r="G6" s="38" t="s">
        <v>8</v>
      </c>
      <c r="H6" s="38" t="s">
        <v>9</v>
      </c>
      <c r="I6" s="38" t="s">
        <v>10</v>
      </c>
      <c r="J6" s="38" t="s">
        <v>11</v>
      </c>
      <c r="K6" s="38" t="s">
        <v>12</v>
      </c>
      <c r="L6" s="38" t="s">
        <v>13</v>
      </c>
      <c r="M6" s="38" t="s">
        <v>9</v>
      </c>
      <c r="N6" s="38" t="s">
        <v>14</v>
      </c>
      <c r="O6" s="38" t="s">
        <v>11</v>
      </c>
      <c r="P6" s="38" t="s">
        <v>15</v>
      </c>
    </row>
    <row r="7" spans="1:16" s="10" customFormat="1" x14ac:dyDescent="0.2">
      <c r="A7" s="97" t="s">
        <v>70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s="3" customFormat="1" ht="12.75" customHeight="1" x14ac:dyDescent="0.2">
      <c r="A8" s="101" t="s">
        <v>17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1:16" s="3" customFormat="1" ht="12.75" customHeight="1" x14ac:dyDescent="0.2">
      <c r="A9" s="26">
        <v>1</v>
      </c>
      <c r="B9" s="2" t="s">
        <v>69</v>
      </c>
      <c r="C9" s="35" t="s">
        <v>32</v>
      </c>
      <c r="D9" s="28" t="s">
        <v>36</v>
      </c>
      <c r="E9" s="58">
        <v>1</v>
      </c>
      <c r="F9" s="29"/>
      <c r="G9" s="29"/>
      <c r="H9" s="29"/>
      <c r="I9" s="29"/>
      <c r="J9" s="59"/>
      <c r="K9" s="59"/>
      <c r="L9" s="59"/>
      <c r="M9" s="59"/>
      <c r="N9" s="59"/>
      <c r="O9" s="59"/>
      <c r="P9" s="59"/>
    </row>
    <row r="10" spans="1:16" s="3" customFormat="1" ht="12.75" customHeight="1" x14ac:dyDescent="0.2">
      <c r="A10" s="26">
        <v>2</v>
      </c>
      <c r="B10" s="2" t="s">
        <v>69</v>
      </c>
      <c r="C10" s="35" t="s">
        <v>33</v>
      </c>
      <c r="D10" s="28" t="s">
        <v>36</v>
      </c>
      <c r="E10" s="58">
        <v>1</v>
      </c>
      <c r="F10" s="29"/>
      <c r="G10" s="29"/>
      <c r="H10" s="29"/>
      <c r="I10" s="29"/>
      <c r="J10" s="59"/>
      <c r="K10" s="59"/>
      <c r="L10" s="59"/>
      <c r="M10" s="59"/>
      <c r="N10" s="59"/>
      <c r="O10" s="59"/>
      <c r="P10" s="59"/>
    </row>
    <row r="11" spans="1:16" s="3" customFormat="1" ht="12" x14ac:dyDescent="0.2">
      <c r="A11" s="26">
        <v>3</v>
      </c>
      <c r="B11" s="2" t="s">
        <v>69</v>
      </c>
      <c r="C11" s="35" t="s">
        <v>18</v>
      </c>
      <c r="D11" s="28" t="s">
        <v>16</v>
      </c>
      <c r="E11" s="58">
        <v>395</v>
      </c>
      <c r="F11" s="29"/>
      <c r="G11" s="29"/>
      <c r="H11" s="29"/>
      <c r="I11" s="29"/>
      <c r="J11" s="59"/>
      <c r="K11" s="59"/>
      <c r="L11" s="59"/>
      <c r="M11" s="59"/>
      <c r="N11" s="59"/>
      <c r="O11" s="59"/>
      <c r="P11" s="59"/>
    </row>
    <row r="12" spans="1:16" s="3" customFormat="1" ht="36" x14ac:dyDescent="0.2">
      <c r="A12" s="26">
        <v>4</v>
      </c>
      <c r="B12" s="2" t="s">
        <v>69</v>
      </c>
      <c r="C12" s="60" t="s">
        <v>242</v>
      </c>
      <c r="D12" s="28" t="s">
        <v>243</v>
      </c>
      <c r="E12" s="58">
        <v>3600</v>
      </c>
      <c r="F12" s="29"/>
      <c r="G12" s="29"/>
      <c r="H12" s="29"/>
      <c r="I12" s="29"/>
      <c r="J12" s="59"/>
      <c r="K12" s="59"/>
      <c r="L12" s="59"/>
      <c r="M12" s="59"/>
      <c r="N12" s="59"/>
      <c r="O12" s="59"/>
      <c r="P12" s="59"/>
    </row>
    <row r="13" spans="1:16" s="3" customFormat="1" ht="24" x14ac:dyDescent="0.2">
      <c r="A13" s="26">
        <v>5</v>
      </c>
      <c r="B13" s="2" t="s">
        <v>69</v>
      </c>
      <c r="C13" s="60" t="s">
        <v>244</v>
      </c>
      <c r="D13" s="28" t="s">
        <v>26</v>
      </c>
      <c r="E13" s="58">
        <v>293</v>
      </c>
      <c r="F13" s="29"/>
      <c r="G13" s="29"/>
      <c r="H13" s="29"/>
      <c r="I13" s="29"/>
      <c r="J13" s="59"/>
      <c r="K13" s="59"/>
      <c r="L13" s="59"/>
      <c r="M13" s="59"/>
      <c r="N13" s="59"/>
      <c r="O13" s="59"/>
      <c r="P13" s="59"/>
    </row>
    <row r="14" spans="1:16" s="3" customFormat="1" ht="36" x14ac:dyDescent="0.2">
      <c r="A14" s="26">
        <v>6</v>
      </c>
      <c r="B14" s="2" t="s">
        <v>69</v>
      </c>
      <c r="C14" s="60" t="s">
        <v>245</v>
      </c>
      <c r="D14" s="28" t="s">
        <v>243</v>
      </c>
      <c r="E14" s="58">
        <v>512</v>
      </c>
      <c r="F14" s="29"/>
      <c r="G14" s="29"/>
      <c r="H14" s="29"/>
      <c r="I14" s="29"/>
      <c r="J14" s="59"/>
      <c r="K14" s="59"/>
      <c r="L14" s="59"/>
      <c r="M14" s="59"/>
      <c r="N14" s="59"/>
      <c r="O14" s="59"/>
      <c r="P14" s="59"/>
    </row>
    <row r="15" spans="1:16" s="3" customFormat="1" ht="51" customHeight="1" x14ac:dyDescent="0.2">
      <c r="A15" s="26">
        <v>7</v>
      </c>
      <c r="B15" s="2" t="s">
        <v>69</v>
      </c>
      <c r="C15" s="60" t="s">
        <v>249</v>
      </c>
      <c r="D15" s="28" t="s">
        <v>243</v>
      </c>
      <c r="E15" s="58">
        <v>3600</v>
      </c>
      <c r="F15" s="29"/>
      <c r="G15" s="29"/>
      <c r="H15" s="29"/>
      <c r="I15" s="29"/>
      <c r="J15" s="59"/>
      <c r="K15" s="59"/>
      <c r="L15" s="59"/>
      <c r="M15" s="59"/>
      <c r="N15" s="59"/>
      <c r="O15" s="59"/>
      <c r="P15" s="59"/>
    </row>
    <row r="16" spans="1:16" s="3" customFormat="1" ht="24" x14ac:dyDescent="0.2">
      <c r="A16" s="26">
        <v>8</v>
      </c>
      <c r="B16" s="2" t="s">
        <v>69</v>
      </c>
      <c r="C16" s="60" t="s">
        <v>34</v>
      </c>
      <c r="D16" s="28" t="s">
        <v>24</v>
      </c>
      <c r="E16" s="58">
        <v>3</v>
      </c>
      <c r="F16" s="29"/>
      <c r="G16" s="29"/>
      <c r="H16" s="29"/>
      <c r="I16" s="29"/>
      <c r="J16" s="59"/>
      <c r="K16" s="59"/>
      <c r="L16" s="59"/>
      <c r="M16" s="59"/>
      <c r="N16" s="59"/>
      <c r="O16" s="59"/>
      <c r="P16" s="59"/>
    </row>
    <row r="17" spans="1:16" s="3" customFormat="1" ht="12.75" customHeight="1" x14ac:dyDescent="0.2">
      <c r="A17" s="26">
        <v>9</v>
      </c>
      <c r="B17" s="2" t="s">
        <v>69</v>
      </c>
      <c r="C17" s="61" t="s">
        <v>35</v>
      </c>
      <c r="D17" s="28" t="s">
        <v>24</v>
      </c>
      <c r="E17" s="58">
        <v>4</v>
      </c>
      <c r="F17" s="29"/>
      <c r="G17" s="29"/>
      <c r="H17" s="29"/>
      <c r="I17" s="29"/>
      <c r="J17" s="59"/>
      <c r="K17" s="59"/>
      <c r="L17" s="59"/>
      <c r="M17" s="59"/>
      <c r="N17" s="59"/>
      <c r="O17" s="59"/>
      <c r="P17" s="59"/>
    </row>
    <row r="18" spans="1:16" s="3" customFormat="1" ht="36" x14ac:dyDescent="0.2">
      <c r="A18" s="28">
        <v>10</v>
      </c>
      <c r="B18" s="2" t="s">
        <v>69</v>
      </c>
      <c r="C18" s="60" t="s">
        <v>253</v>
      </c>
      <c r="D18" s="28" t="s">
        <v>24</v>
      </c>
      <c r="E18" s="58">
        <v>2</v>
      </c>
      <c r="F18" s="29"/>
      <c r="G18" s="29"/>
      <c r="H18" s="29"/>
      <c r="I18" s="29"/>
      <c r="J18" s="59"/>
      <c r="K18" s="59"/>
      <c r="L18" s="59"/>
      <c r="M18" s="59"/>
      <c r="N18" s="59"/>
      <c r="O18" s="59"/>
      <c r="P18" s="59"/>
    </row>
    <row r="19" spans="1:16" s="3" customFormat="1" ht="36" x14ac:dyDescent="0.2">
      <c r="A19" s="28">
        <v>11</v>
      </c>
      <c r="B19" s="2" t="s">
        <v>69</v>
      </c>
      <c r="C19" s="60" t="s">
        <v>254</v>
      </c>
      <c r="D19" s="28" t="s">
        <v>24</v>
      </c>
      <c r="E19" s="58">
        <v>20</v>
      </c>
      <c r="F19" s="29"/>
      <c r="G19" s="29"/>
      <c r="H19" s="29"/>
      <c r="I19" s="29"/>
      <c r="J19" s="59"/>
      <c r="K19" s="59"/>
      <c r="L19" s="59"/>
      <c r="M19" s="59"/>
      <c r="N19" s="59"/>
      <c r="O19" s="59"/>
      <c r="P19" s="59"/>
    </row>
    <row r="20" spans="1:16" s="3" customFormat="1" ht="36" x14ac:dyDescent="0.2">
      <c r="A20" s="28">
        <v>12</v>
      </c>
      <c r="B20" s="2" t="s">
        <v>69</v>
      </c>
      <c r="C20" s="60" t="s">
        <v>255</v>
      </c>
      <c r="D20" s="28" t="s">
        <v>24</v>
      </c>
      <c r="E20" s="58">
        <v>1</v>
      </c>
      <c r="F20" s="29"/>
      <c r="G20" s="29"/>
      <c r="H20" s="29"/>
      <c r="I20" s="29"/>
      <c r="J20" s="59"/>
      <c r="K20" s="59"/>
      <c r="L20" s="59"/>
      <c r="M20" s="59"/>
      <c r="N20" s="59"/>
      <c r="O20" s="59"/>
      <c r="P20" s="59"/>
    </row>
    <row r="21" spans="1:16" s="3" customFormat="1" ht="24" x14ac:dyDescent="0.2">
      <c r="A21" s="28">
        <v>13</v>
      </c>
      <c r="B21" s="2" t="s">
        <v>69</v>
      </c>
      <c r="C21" s="60" t="s">
        <v>252</v>
      </c>
      <c r="D21" s="28" t="s">
        <v>24</v>
      </c>
      <c r="E21" s="58">
        <v>19</v>
      </c>
      <c r="F21" s="29"/>
      <c r="G21" s="29"/>
      <c r="H21" s="29"/>
      <c r="I21" s="29"/>
      <c r="J21" s="59"/>
      <c r="K21" s="59"/>
      <c r="L21" s="59"/>
      <c r="M21" s="59"/>
      <c r="N21" s="59"/>
      <c r="O21" s="59"/>
      <c r="P21" s="59"/>
    </row>
    <row r="22" spans="1:16" s="3" customFormat="1" ht="12" x14ac:dyDescent="0.2">
      <c r="A22" s="28">
        <v>14</v>
      </c>
      <c r="B22" s="2" t="s">
        <v>69</v>
      </c>
      <c r="C22" s="60" t="s">
        <v>251</v>
      </c>
      <c r="D22" s="28" t="s">
        <v>26</v>
      </c>
      <c r="E22" s="58">
        <v>395</v>
      </c>
      <c r="F22" s="29"/>
      <c r="G22" s="29"/>
      <c r="H22" s="29"/>
      <c r="I22" s="29"/>
      <c r="J22" s="59"/>
      <c r="K22" s="59"/>
      <c r="L22" s="59"/>
      <c r="M22" s="59"/>
      <c r="N22" s="59"/>
      <c r="O22" s="59"/>
      <c r="P22" s="59"/>
    </row>
    <row r="23" spans="1:16" s="5" customFormat="1" ht="12.75" customHeight="1" x14ac:dyDescent="0.2">
      <c r="A23" s="98"/>
      <c r="B23" s="98"/>
      <c r="C23" s="96"/>
      <c r="D23" s="96"/>
      <c r="E23" s="96"/>
      <c r="F23" s="96"/>
      <c r="G23" s="96"/>
      <c r="H23" s="96"/>
      <c r="I23" s="96"/>
      <c r="J23" s="96"/>
      <c r="K23" s="96"/>
      <c r="L23" s="4"/>
      <c r="M23" s="4"/>
      <c r="N23" s="4"/>
      <c r="O23" s="4"/>
      <c r="P23" s="4"/>
    </row>
    <row r="24" spans="1:16" s="3" customFormat="1" ht="12.75" customHeight="1" x14ac:dyDescent="0.2">
      <c r="A24" s="98" t="s">
        <v>19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16" s="3" customFormat="1" ht="12.75" customHeight="1" x14ac:dyDescent="0.2">
      <c r="A25" s="28">
        <v>15</v>
      </c>
      <c r="B25" s="2" t="s">
        <v>69</v>
      </c>
      <c r="C25" s="60" t="s">
        <v>37</v>
      </c>
      <c r="D25" s="28" t="s">
        <v>28</v>
      </c>
      <c r="E25" s="58">
        <v>200</v>
      </c>
      <c r="F25" s="29"/>
      <c r="G25" s="29"/>
      <c r="H25" s="29"/>
      <c r="I25" s="29"/>
      <c r="J25" s="59"/>
      <c r="K25" s="59"/>
      <c r="L25" s="59"/>
      <c r="M25" s="59"/>
      <c r="N25" s="59"/>
      <c r="O25" s="59"/>
      <c r="P25" s="59"/>
    </row>
    <row r="26" spans="1:16" s="3" customFormat="1" ht="24" x14ac:dyDescent="0.2">
      <c r="A26" s="28">
        <v>16</v>
      </c>
      <c r="B26" s="2" t="s">
        <v>69</v>
      </c>
      <c r="C26" s="60" t="s">
        <v>25</v>
      </c>
      <c r="D26" s="28" t="s">
        <v>28</v>
      </c>
      <c r="E26" s="58">
        <v>173</v>
      </c>
      <c r="F26" s="29"/>
      <c r="G26" s="29"/>
      <c r="H26" s="29"/>
      <c r="I26" s="29"/>
      <c r="J26" s="59"/>
      <c r="K26" s="59"/>
      <c r="L26" s="59"/>
      <c r="M26" s="59"/>
      <c r="N26" s="59"/>
      <c r="O26" s="59"/>
      <c r="P26" s="59"/>
    </row>
    <row r="27" spans="1:16" s="5" customFormat="1" ht="12.75" customHeight="1" x14ac:dyDescent="0.2">
      <c r="A27" s="98"/>
      <c r="B27" s="98"/>
      <c r="C27" s="96"/>
      <c r="D27" s="96"/>
      <c r="E27" s="96"/>
      <c r="F27" s="96"/>
      <c r="G27" s="96"/>
      <c r="H27" s="96"/>
      <c r="I27" s="96"/>
      <c r="J27" s="96"/>
      <c r="K27" s="96"/>
      <c r="L27" s="4"/>
      <c r="M27" s="4"/>
      <c r="N27" s="4"/>
      <c r="O27" s="4"/>
      <c r="P27" s="4"/>
    </row>
    <row r="28" spans="1:16" s="3" customFormat="1" ht="12.75" customHeight="1" x14ac:dyDescent="0.2">
      <c r="A28" s="101" t="s">
        <v>27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1:16" s="3" customFormat="1" ht="12" x14ac:dyDescent="0.2">
      <c r="A29" s="62"/>
      <c r="B29" s="62"/>
      <c r="C29" s="63" t="s">
        <v>38</v>
      </c>
      <c r="D29" s="26"/>
      <c r="E29" s="64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 s="3" customFormat="1" ht="24" x14ac:dyDescent="0.2">
      <c r="A30" s="26">
        <v>17</v>
      </c>
      <c r="B30" s="2" t="s">
        <v>69</v>
      </c>
      <c r="C30" s="65" t="s">
        <v>39</v>
      </c>
      <c r="D30" s="28" t="s">
        <v>40</v>
      </c>
      <c r="E30" s="64">
        <v>448</v>
      </c>
      <c r="F30" s="29"/>
      <c r="G30" s="29"/>
      <c r="H30" s="29"/>
      <c r="I30" s="29"/>
      <c r="J30" s="59"/>
      <c r="K30" s="59"/>
      <c r="L30" s="59"/>
      <c r="M30" s="59"/>
      <c r="N30" s="59"/>
      <c r="O30" s="59"/>
      <c r="P30" s="59"/>
    </row>
    <row r="31" spans="1:16" s="3" customFormat="1" ht="24" x14ac:dyDescent="0.2">
      <c r="A31" s="26">
        <v>18</v>
      </c>
      <c r="B31" s="2" t="s">
        <v>69</v>
      </c>
      <c r="C31" s="65" t="s">
        <v>41</v>
      </c>
      <c r="D31" s="28" t="s">
        <v>40</v>
      </c>
      <c r="E31" s="58">
        <v>234.04499999999999</v>
      </c>
      <c r="F31" s="29"/>
      <c r="G31" s="29"/>
      <c r="H31" s="29"/>
      <c r="I31" s="29"/>
      <c r="J31" s="59"/>
      <c r="K31" s="59"/>
      <c r="L31" s="59"/>
      <c r="M31" s="59"/>
      <c r="N31" s="59"/>
      <c r="O31" s="59"/>
      <c r="P31" s="59"/>
    </row>
    <row r="32" spans="1:16" s="3" customFormat="1" ht="24" x14ac:dyDescent="0.2">
      <c r="A32" s="26">
        <v>19</v>
      </c>
      <c r="B32" s="2" t="s">
        <v>69</v>
      </c>
      <c r="C32" s="65" t="s">
        <v>42</v>
      </c>
      <c r="D32" s="28" t="s">
        <v>28</v>
      </c>
      <c r="E32" s="58">
        <v>824.73</v>
      </c>
      <c r="F32" s="29"/>
      <c r="G32" s="29"/>
      <c r="H32" s="29"/>
      <c r="I32" s="29"/>
      <c r="J32" s="59"/>
      <c r="K32" s="59"/>
      <c r="L32" s="59"/>
      <c r="M32" s="59"/>
      <c r="N32" s="59"/>
      <c r="O32" s="59"/>
      <c r="P32" s="59"/>
    </row>
    <row r="33" spans="1:16" s="3" customFormat="1" ht="12" x14ac:dyDescent="0.2">
      <c r="A33" s="26">
        <v>20</v>
      </c>
      <c r="B33" s="2" t="s">
        <v>69</v>
      </c>
      <c r="C33" s="66" t="s">
        <v>43</v>
      </c>
      <c r="D33" s="28" t="s">
        <v>28</v>
      </c>
      <c r="E33" s="58">
        <v>743</v>
      </c>
      <c r="F33" s="29"/>
      <c r="G33" s="29"/>
      <c r="H33" s="29"/>
      <c r="I33" s="29"/>
      <c r="J33" s="59"/>
      <c r="K33" s="59"/>
      <c r="L33" s="59"/>
      <c r="M33" s="59"/>
      <c r="N33" s="59"/>
      <c r="O33" s="59"/>
      <c r="P33" s="59"/>
    </row>
    <row r="34" spans="1:16" s="3" customFormat="1" ht="12" x14ac:dyDescent="0.2">
      <c r="A34" s="26">
        <v>21</v>
      </c>
      <c r="B34" s="2" t="s">
        <v>69</v>
      </c>
      <c r="C34" s="66" t="s">
        <v>44</v>
      </c>
      <c r="D34" s="28" t="s">
        <v>28</v>
      </c>
      <c r="E34" s="58">
        <v>470</v>
      </c>
      <c r="F34" s="29"/>
      <c r="G34" s="29"/>
      <c r="H34" s="29"/>
      <c r="I34" s="29"/>
      <c r="J34" s="59"/>
      <c r="K34" s="59"/>
      <c r="L34" s="59"/>
      <c r="M34" s="59"/>
      <c r="N34" s="59"/>
      <c r="O34" s="59"/>
      <c r="P34" s="59"/>
    </row>
    <row r="35" spans="1:16" s="3" customFormat="1" ht="12" x14ac:dyDescent="0.2">
      <c r="A35" s="26">
        <v>22</v>
      </c>
      <c r="B35" s="2" t="s">
        <v>69</v>
      </c>
      <c r="C35" s="66" t="s">
        <v>256</v>
      </c>
      <c r="D35" s="28" t="s">
        <v>28</v>
      </c>
      <c r="E35" s="58">
        <v>265</v>
      </c>
      <c r="F35" s="29"/>
      <c r="G35" s="29"/>
      <c r="H35" s="29"/>
      <c r="I35" s="29"/>
      <c r="J35" s="59"/>
      <c r="K35" s="59"/>
      <c r="L35" s="59"/>
      <c r="M35" s="59"/>
      <c r="N35" s="59"/>
      <c r="O35" s="59"/>
      <c r="P35" s="59"/>
    </row>
    <row r="36" spans="1:16" s="3" customFormat="1" ht="12" x14ac:dyDescent="0.2">
      <c r="A36" s="26">
        <v>23</v>
      </c>
      <c r="B36" s="2" t="s">
        <v>69</v>
      </c>
      <c r="C36" s="66" t="s">
        <v>45</v>
      </c>
      <c r="D36" s="28" t="s">
        <v>28</v>
      </c>
      <c r="E36" s="58">
        <v>8</v>
      </c>
      <c r="F36" s="29"/>
      <c r="G36" s="29"/>
      <c r="H36" s="29"/>
      <c r="I36" s="29"/>
      <c r="J36" s="59"/>
      <c r="K36" s="59"/>
      <c r="L36" s="59"/>
      <c r="M36" s="59"/>
      <c r="N36" s="59"/>
      <c r="O36" s="59"/>
      <c r="P36" s="59"/>
    </row>
    <row r="37" spans="1:16" s="3" customFormat="1" ht="12" x14ac:dyDescent="0.2">
      <c r="A37" s="26"/>
      <c r="B37" s="62"/>
      <c r="C37" s="67" t="s">
        <v>46</v>
      </c>
      <c r="D37" s="28"/>
      <c r="E37" s="5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</row>
    <row r="38" spans="1:16" s="3" customFormat="1" ht="24" x14ac:dyDescent="0.2">
      <c r="A38" s="26">
        <v>24</v>
      </c>
      <c r="B38" s="2" t="s">
        <v>69</v>
      </c>
      <c r="C38" s="65" t="s">
        <v>47</v>
      </c>
      <c r="D38" s="28" t="s">
        <v>40</v>
      </c>
      <c r="E38" s="58">
        <f>E40*(0.1-0.1+0.2)</f>
        <v>817.08</v>
      </c>
      <c r="F38" s="29"/>
      <c r="G38" s="29"/>
      <c r="H38" s="29"/>
      <c r="I38" s="29"/>
      <c r="J38" s="59"/>
      <c r="K38" s="59"/>
      <c r="L38" s="59"/>
      <c r="M38" s="59"/>
      <c r="N38" s="59"/>
      <c r="O38" s="59"/>
      <c r="P38" s="59"/>
    </row>
    <row r="39" spans="1:16" s="3" customFormat="1" ht="48" x14ac:dyDescent="0.2">
      <c r="A39" s="26">
        <v>25</v>
      </c>
      <c r="B39" s="2" t="s">
        <v>69</v>
      </c>
      <c r="C39" s="65" t="s">
        <v>264</v>
      </c>
      <c r="D39" s="28" t="s">
        <v>28</v>
      </c>
      <c r="E39" s="58">
        <f>E40</f>
        <v>4085.4</v>
      </c>
      <c r="F39" s="29"/>
      <c r="G39" s="29"/>
      <c r="H39" s="29"/>
      <c r="I39" s="29"/>
      <c r="J39" s="59"/>
      <c r="K39" s="59"/>
      <c r="L39" s="59"/>
      <c r="M39" s="59"/>
      <c r="N39" s="59"/>
      <c r="O39" s="59"/>
      <c r="P39" s="59"/>
    </row>
    <row r="40" spans="1:16" s="3" customFormat="1" ht="24" x14ac:dyDescent="0.2">
      <c r="A40" s="26">
        <v>26</v>
      </c>
      <c r="B40" s="2" t="s">
        <v>69</v>
      </c>
      <c r="C40" s="65" t="s">
        <v>48</v>
      </c>
      <c r="D40" s="28" t="s">
        <v>28</v>
      </c>
      <c r="E40" s="58">
        <f>E45+888*0.3+E47+E48</f>
        <v>4085.4</v>
      </c>
      <c r="F40" s="29"/>
      <c r="G40" s="29"/>
      <c r="H40" s="29"/>
      <c r="I40" s="29"/>
      <c r="J40" s="59"/>
      <c r="K40" s="59"/>
      <c r="L40" s="59"/>
      <c r="M40" s="59"/>
      <c r="N40" s="59"/>
      <c r="O40" s="59"/>
      <c r="P40" s="59"/>
    </row>
    <row r="41" spans="1:16" s="3" customFormat="1" ht="36" x14ac:dyDescent="0.2">
      <c r="A41" s="26">
        <v>27</v>
      </c>
      <c r="B41" s="2" t="s">
        <v>69</v>
      </c>
      <c r="C41" s="65" t="s">
        <v>250</v>
      </c>
      <c r="D41" s="28" t="s">
        <v>40</v>
      </c>
      <c r="E41" s="58">
        <v>300</v>
      </c>
      <c r="F41" s="29"/>
      <c r="G41" s="29"/>
      <c r="H41" s="29"/>
      <c r="I41" s="29"/>
      <c r="J41" s="59"/>
      <c r="K41" s="59"/>
      <c r="L41" s="59"/>
      <c r="M41" s="59"/>
      <c r="N41" s="59"/>
      <c r="O41" s="59"/>
      <c r="P41" s="59"/>
    </row>
    <row r="42" spans="1:16" s="3" customFormat="1" ht="12" x14ac:dyDescent="0.2">
      <c r="A42" s="26">
        <v>28</v>
      </c>
      <c r="B42" s="2" t="s">
        <v>69</v>
      </c>
      <c r="C42" s="65" t="s">
        <v>49</v>
      </c>
      <c r="D42" s="28" t="s">
        <v>28</v>
      </c>
      <c r="E42" s="58">
        <f>E43</f>
        <v>3678.7249999999995</v>
      </c>
      <c r="F42" s="29"/>
      <c r="G42" s="29"/>
      <c r="H42" s="29"/>
      <c r="I42" s="29"/>
      <c r="J42" s="59"/>
      <c r="K42" s="59"/>
      <c r="L42" s="59"/>
      <c r="M42" s="59"/>
      <c r="N42" s="59"/>
      <c r="O42" s="59"/>
      <c r="P42" s="59"/>
    </row>
    <row r="43" spans="1:16" s="3" customFormat="1" ht="12" x14ac:dyDescent="0.2">
      <c r="A43" s="26">
        <v>29</v>
      </c>
      <c r="B43" s="2" t="s">
        <v>69</v>
      </c>
      <c r="C43" s="66" t="s">
        <v>50</v>
      </c>
      <c r="D43" s="28" t="s">
        <v>28</v>
      </c>
      <c r="E43" s="58">
        <f>E45*1.025</f>
        <v>3678.7249999999995</v>
      </c>
      <c r="F43" s="29"/>
      <c r="G43" s="29"/>
      <c r="H43" s="29"/>
      <c r="I43" s="29"/>
      <c r="J43" s="59"/>
      <c r="K43" s="59"/>
      <c r="L43" s="59"/>
      <c r="M43" s="59"/>
      <c r="N43" s="59"/>
      <c r="O43" s="59"/>
      <c r="P43" s="59"/>
    </row>
    <row r="44" spans="1:16" s="3" customFormat="1" ht="12" x14ac:dyDescent="0.2">
      <c r="A44" s="26">
        <v>30</v>
      </c>
      <c r="B44" s="2" t="s">
        <v>69</v>
      </c>
      <c r="C44" s="65" t="s">
        <v>51</v>
      </c>
      <c r="D44" s="28" t="s">
        <v>28</v>
      </c>
      <c r="E44" s="58">
        <f>E45</f>
        <v>3589</v>
      </c>
      <c r="F44" s="29"/>
      <c r="G44" s="29"/>
      <c r="H44" s="29"/>
      <c r="I44" s="29"/>
      <c r="J44" s="59"/>
      <c r="K44" s="59"/>
      <c r="L44" s="59"/>
      <c r="M44" s="59"/>
      <c r="N44" s="59"/>
      <c r="O44" s="59"/>
      <c r="P44" s="59"/>
    </row>
    <row r="45" spans="1:16" s="3" customFormat="1" ht="12" x14ac:dyDescent="0.2">
      <c r="A45" s="26">
        <v>31</v>
      </c>
      <c r="B45" s="2" t="s">
        <v>69</v>
      </c>
      <c r="C45" s="66" t="s">
        <v>52</v>
      </c>
      <c r="D45" s="28" t="s">
        <v>28</v>
      </c>
      <c r="E45" s="58">
        <v>3589</v>
      </c>
      <c r="F45" s="29"/>
      <c r="G45" s="29"/>
      <c r="H45" s="29"/>
      <c r="I45" s="29"/>
      <c r="J45" s="59"/>
      <c r="K45" s="59"/>
      <c r="L45" s="59"/>
      <c r="M45" s="59"/>
      <c r="N45" s="59"/>
      <c r="O45" s="59"/>
      <c r="P45" s="59"/>
    </row>
    <row r="46" spans="1:16" s="3" customFormat="1" ht="24" x14ac:dyDescent="0.2">
      <c r="A46" s="26">
        <v>32</v>
      </c>
      <c r="B46" s="2" t="s">
        <v>69</v>
      </c>
      <c r="C46" s="65" t="s">
        <v>53</v>
      </c>
      <c r="D46" s="28" t="s">
        <v>40</v>
      </c>
      <c r="E46" s="58">
        <v>35</v>
      </c>
      <c r="F46" s="29"/>
      <c r="G46" s="29"/>
      <c r="H46" s="29"/>
      <c r="I46" s="29"/>
      <c r="J46" s="59"/>
      <c r="K46" s="59"/>
      <c r="L46" s="59"/>
      <c r="M46" s="59"/>
      <c r="N46" s="59"/>
      <c r="O46" s="59"/>
      <c r="P46" s="59"/>
    </row>
    <row r="47" spans="1:16" s="3" customFormat="1" ht="24" x14ac:dyDescent="0.2">
      <c r="A47" s="26">
        <v>33</v>
      </c>
      <c r="B47" s="2" t="s">
        <v>69</v>
      </c>
      <c r="C47" s="65" t="s">
        <v>54</v>
      </c>
      <c r="D47" s="28" t="s">
        <v>28</v>
      </c>
      <c r="E47" s="58">
        <v>224</v>
      </c>
      <c r="F47" s="29"/>
      <c r="G47" s="29"/>
      <c r="H47" s="29"/>
      <c r="I47" s="29"/>
      <c r="J47" s="59"/>
      <c r="K47" s="59"/>
      <c r="L47" s="59"/>
      <c r="M47" s="59"/>
      <c r="N47" s="59"/>
      <c r="O47" s="59"/>
      <c r="P47" s="59"/>
    </row>
    <row r="48" spans="1:16" s="3" customFormat="1" ht="24" x14ac:dyDescent="0.2">
      <c r="A48" s="26">
        <v>34</v>
      </c>
      <c r="B48" s="2" t="s">
        <v>69</v>
      </c>
      <c r="C48" s="65" t="s">
        <v>55</v>
      </c>
      <c r="D48" s="28" t="s">
        <v>28</v>
      </c>
      <c r="E48" s="58">
        <v>6</v>
      </c>
      <c r="F48" s="29"/>
      <c r="G48" s="29"/>
      <c r="H48" s="29"/>
      <c r="I48" s="29"/>
      <c r="J48" s="59"/>
      <c r="K48" s="59"/>
      <c r="L48" s="59"/>
      <c r="M48" s="59"/>
      <c r="N48" s="59"/>
      <c r="O48" s="59"/>
      <c r="P48" s="59"/>
    </row>
    <row r="49" spans="1:16" s="3" customFormat="1" ht="12" x14ac:dyDescent="0.2">
      <c r="A49" s="26"/>
      <c r="B49" s="2"/>
      <c r="C49" s="67" t="s">
        <v>56</v>
      </c>
      <c r="D49" s="28"/>
      <c r="E49" s="58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s="3" customFormat="1" ht="24" x14ac:dyDescent="0.2">
      <c r="A50" s="26">
        <v>35</v>
      </c>
      <c r="B50" s="2" t="s">
        <v>69</v>
      </c>
      <c r="C50" s="65" t="s">
        <v>47</v>
      </c>
      <c r="D50" s="28" t="s">
        <v>40</v>
      </c>
      <c r="E50" s="64">
        <f>E52*1.05*(0.06+0.2+0.3)</f>
        <v>58.344300000000011</v>
      </c>
      <c r="F50" s="29"/>
      <c r="G50" s="29"/>
      <c r="H50" s="29"/>
      <c r="I50" s="29"/>
      <c r="J50" s="59"/>
      <c r="K50" s="59"/>
      <c r="L50" s="59"/>
      <c r="M50" s="59"/>
      <c r="N50" s="59"/>
      <c r="O50" s="59"/>
      <c r="P50" s="59"/>
    </row>
    <row r="51" spans="1:16" s="3" customFormat="1" ht="24" x14ac:dyDescent="0.2">
      <c r="A51" s="26">
        <v>36</v>
      </c>
      <c r="B51" s="2" t="s">
        <v>69</v>
      </c>
      <c r="C51" s="65" t="s">
        <v>247</v>
      </c>
      <c r="D51" s="28" t="s">
        <v>40</v>
      </c>
      <c r="E51" s="58">
        <f>E52*1.05*0.3</f>
        <v>31.255875000000003</v>
      </c>
      <c r="F51" s="29"/>
      <c r="G51" s="29"/>
      <c r="H51" s="29"/>
      <c r="I51" s="29"/>
      <c r="J51" s="59"/>
      <c r="K51" s="59"/>
      <c r="L51" s="59"/>
      <c r="M51" s="59"/>
      <c r="N51" s="59"/>
      <c r="O51" s="59"/>
      <c r="P51" s="59"/>
    </row>
    <row r="52" spans="1:16" s="3" customFormat="1" ht="24" x14ac:dyDescent="0.2">
      <c r="A52" s="26">
        <v>37</v>
      </c>
      <c r="B52" s="2" t="s">
        <v>69</v>
      </c>
      <c r="C52" s="65" t="s">
        <v>57</v>
      </c>
      <c r="D52" s="28" t="s">
        <v>28</v>
      </c>
      <c r="E52" s="58">
        <f>E53*1.05</f>
        <v>99.225000000000009</v>
      </c>
      <c r="F52" s="29"/>
      <c r="G52" s="29"/>
      <c r="H52" s="29"/>
      <c r="I52" s="29"/>
      <c r="J52" s="59"/>
      <c r="K52" s="59"/>
      <c r="L52" s="59"/>
      <c r="M52" s="59"/>
      <c r="N52" s="59"/>
      <c r="O52" s="59"/>
      <c r="P52" s="59"/>
    </row>
    <row r="53" spans="1:16" s="3" customFormat="1" ht="24" x14ac:dyDescent="0.2">
      <c r="A53" s="26">
        <v>38</v>
      </c>
      <c r="B53" s="2" t="s">
        <v>69</v>
      </c>
      <c r="C53" s="65" t="s">
        <v>58</v>
      </c>
      <c r="D53" s="28" t="s">
        <v>28</v>
      </c>
      <c r="E53" s="58">
        <f>E54*1.05</f>
        <v>94.5</v>
      </c>
      <c r="F53" s="29"/>
      <c r="G53" s="29"/>
      <c r="H53" s="29"/>
      <c r="I53" s="29"/>
      <c r="J53" s="59"/>
      <c r="K53" s="59"/>
      <c r="L53" s="59"/>
      <c r="M53" s="59"/>
      <c r="N53" s="59"/>
      <c r="O53" s="59"/>
      <c r="P53" s="59"/>
    </row>
    <row r="54" spans="1:16" s="3" customFormat="1" ht="12" x14ac:dyDescent="0.2">
      <c r="A54" s="26">
        <v>39</v>
      </c>
      <c r="B54" s="2" t="s">
        <v>69</v>
      </c>
      <c r="C54" s="65" t="s">
        <v>49</v>
      </c>
      <c r="D54" s="28" t="s">
        <v>28</v>
      </c>
      <c r="E54" s="58">
        <f>E55</f>
        <v>90</v>
      </c>
      <c r="F54" s="29"/>
      <c r="G54" s="29"/>
      <c r="H54" s="29"/>
      <c r="I54" s="29"/>
      <c r="J54" s="59"/>
      <c r="K54" s="59"/>
      <c r="L54" s="59"/>
      <c r="M54" s="59"/>
      <c r="N54" s="59"/>
      <c r="O54" s="59"/>
      <c r="P54" s="59"/>
    </row>
    <row r="55" spans="1:16" s="3" customFormat="1" ht="12" x14ac:dyDescent="0.2">
      <c r="A55" s="26">
        <v>40</v>
      </c>
      <c r="B55" s="2" t="s">
        <v>69</v>
      </c>
      <c r="C55" s="66" t="s">
        <v>59</v>
      </c>
      <c r="D55" s="28" t="s">
        <v>28</v>
      </c>
      <c r="E55" s="58">
        <v>90</v>
      </c>
      <c r="F55" s="29"/>
      <c r="G55" s="29"/>
      <c r="H55" s="29"/>
      <c r="I55" s="29"/>
      <c r="J55" s="59"/>
      <c r="K55" s="59"/>
      <c r="L55" s="59"/>
      <c r="M55" s="59"/>
      <c r="N55" s="59"/>
      <c r="O55" s="59"/>
      <c r="P55" s="59"/>
    </row>
    <row r="56" spans="1:16" s="3" customFormat="1" ht="12" x14ac:dyDescent="0.2">
      <c r="A56" s="26"/>
      <c r="B56" s="2"/>
      <c r="C56" s="67" t="s">
        <v>60</v>
      </c>
      <c r="D56" s="28"/>
      <c r="E56" s="58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6" s="3" customFormat="1" ht="24" x14ac:dyDescent="0.2">
      <c r="A57" s="26">
        <v>41</v>
      </c>
      <c r="B57" s="2" t="s">
        <v>69</v>
      </c>
      <c r="C57" s="65" t="s">
        <v>39</v>
      </c>
      <c r="D57" s="28" t="s">
        <v>40</v>
      </c>
      <c r="E57" s="64">
        <f>E58/0.3*(0.08+0.05+0.2+0.3)</f>
        <v>26.16075</v>
      </c>
      <c r="F57" s="29"/>
      <c r="G57" s="29"/>
      <c r="H57" s="29"/>
      <c r="I57" s="29"/>
      <c r="J57" s="59"/>
      <c r="K57" s="59"/>
      <c r="L57" s="59"/>
      <c r="M57" s="59"/>
      <c r="N57" s="59"/>
      <c r="O57" s="59"/>
      <c r="P57" s="59"/>
    </row>
    <row r="58" spans="1:16" s="3" customFormat="1" ht="24" x14ac:dyDescent="0.2">
      <c r="A58" s="26">
        <v>42</v>
      </c>
      <c r="B58" s="2" t="s">
        <v>69</v>
      </c>
      <c r="C58" s="65" t="s">
        <v>61</v>
      </c>
      <c r="D58" s="28" t="s">
        <v>40</v>
      </c>
      <c r="E58" s="58">
        <f>E59*0.3*1.1</f>
        <v>12.4575</v>
      </c>
      <c r="F58" s="29"/>
      <c r="G58" s="29"/>
      <c r="H58" s="29"/>
      <c r="I58" s="29"/>
      <c r="J58" s="59"/>
      <c r="K58" s="59"/>
      <c r="L58" s="59"/>
      <c r="M58" s="59"/>
      <c r="N58" s="59"/>
      <c r="O58" s="59"/>
      <c r="P58" s="59"/>
    </row>
    <row r="59" spans="1:16" s="3" customFormat="1" ht="24" x14ac:dyDescent="0.2">
      <c r="A59" s="26">
        <v>43</v>
      </c>
      <c r="B59" s="2" t="s">
        <v>69</v>
      </c>
      <c r="C59" s="65" t="s">
        <v>62</v>
      </c>
      <c r="D59" s="28" t="s">
        <v>28</v>
      </c>
      <c r="E59" s="58">
        <f>E60+300/4*0.25</f>
        <v>37.75</v>
      </c>
      <c r="F59" s="29"/>
      <c r="G59" s="29"/>
      <c r="H59" s="29"/>
      <c r="I59" s="29"/>
      <c r="J59" s="59"/>
      <c r="K59" s="59"/>
      <c r="L59" s="59"/>
      <c r="M59" s="59"/>
      <c r="N59" s="59"/>
      <c r="O59" s="59"/>
      <c r="P59" s="59"/>
    </row>
    <row r="60" spans="1:16" s="3" customFormat="1" ht="12" x14ac:dyDescent="0.2">
      <c r="A60" s="26">
        <v>44</v>
      </c>
      <c r="B60" s="2" t="s">
        <v>69</v>
      </c>
      <c r="C60" s="66" t="s">
        <v>43</v>
      </c>
      <c r="D60" s="28" t="s">
        <v>28</v>
      </c>
      <c r="E60" s="58">
        <f>E61</f>
        <v>19</v>
      </c>
      <c r="F60" s="29"/>
      <c r="G60" s="29"/>
      <c r="H60" s="29"/>
      <c r="I60" s="29"/>
      <c r="J60" s="59"/>
      <c r="K60" s="59"/>
      <c r="L60" s="59"/>
      <c r="M60" s="59"/>
      <c r="N60" s="59"/>
      <c r="O60" s="59"/>
      <c r="P60" s="59"/>
    </row>
    <row r="61" spans="1:16" s="3" customFormat="1" ht="12" x14ac:dyDescent="0.2">
      <c r="A61" s="26">
        <v>45</v>
      </c>
      <c r="B61" s="2" t="s">
        <v>69</v>
      </c>
      <c r="C61" s="66" t="s">
        <v>63</v>
      </c>
      <c r="D61" s="28" t="s">
        <v>28</v>
      </c>
      <c r="E61" s="58">
        <v>19</v>
      </c>
      <c r="F61" s="29"/>
      <c r="G61" s="29"/>
      <c r="H61" s="29"/>
      <c r="I61" s="29"/>
      <c r="J61" s="59"/>
      <c r="K61" s="59"/>
      <c r="L61" s="59"/>
      <c r="M61" s="59"/>
      <c r="N61" s="59"/>
      <c r="O61" s="59"/>
      <c r="P61" s="59"/>
    </row>
    <row r="62" spans="1:16" s="3" customFormat="1" ht="12" x14ac:dyDescent="0.2">
      <c r="A62" s="26"/>
      <c r="B62" s="2"/>
      <c r="C62" s="63" t="s">
        <v>64</v>
      </c>
      <c r="D62" s="28"/>
      <c r="E62" s="58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1:16" s="3" customFormat="1" ht="12" x14ac:dyDescent="0.2">
      <c r="A63" s="26">
        <v>46</v>
      </c>
      <c r="B63" s="2" t="s">
        <v>69</v>
      </c>
      <c r="C63" s="66" t="s">
        <v>65</v>
      </c>
      <c r="D63" s="28" t="s">
        <v>26</v>
      </c>
      <c r="E63" s="58">
        <v>303</v>
      </c>
      <c r="F63" s="29"/>
      <c r="G63" s="29"/>
      <c r="H63" s="29"/>
      <c r="I63" s="29"/>
      <c r="J63" s="59"/>
      <c r="K63" s="59"/>
      <c r="L63" s="59"/>
      <c r="M63" s="59"/>
      <c r="N63" s="59"/>
      <c r="O63" s="59"/>
      <c r="P63" s="59"/>
    </row>
    <row r="64" spans="1:16" s="3" customFormat="1" ht="12" x14ac:dyDescent="0.2">
      <c r="A64" s="26">
        <v>47</v>
      </c>
      <c r="B64" s="2" t="s">
        <v>69</v>
      </c>
      <c r="C64" s="66" t="s">
        <v>66</v>
      </c>
      <c r="D64" s="28" t="s">
        <v>26</v>
      </c>
      <c r="E64" s="58">
        <v>114</v>
      </c>
      <c r="F64" s="29"/>
      <c r="G64" s="29"/>
      <c r="H64" s="29"/>
      <c r="I64" s="29"/>
      <c r="J64" s="59"/>
      <c r="K64" s="59"/>
      <c r="L64" s="59"/>
      <c r="M64" s="59"/>
      <c r="N64" s="59"/>
      <c r="O64" s="59"/>
      <c r="P64" s="59"/>
    </row>
    <row r="65" spans="1:16" s="3" customFormat="1" ht="12" x14ac:dyDescent="0.2">
      <c r="A65" s="26">
        <v>48</v>
      </c>
      <c r="B65" s="2" t="s">
        <v>69</v>
      </c>
      <c r="C65" s="66" t="s">
        <v>67</v>
      </c>
      <c r="D65" s="28" t="s">
        <v>26</v>
      </c>
      <c r="E65" s="58">
        <v>18</v>
      </c>
      <c r="F65" s="29"/>
      <c r="G65" s="29"/>
      <c r="H65" s="29"/>
      <c r="I65" s="29"/>
      <c r="J65" s="59"/>
      <c r="K65" s="59"/>
      <c r="L65" s="59"/>
      <c r="M65" s="59"/>
      <c r="N65" s="59"/>
      <c r="O65" s="59"/>
      <c r="P65" s="59"/>
    </row>
    <row r="66" spans="1:16" s="3" customFormat="1" ht="12" x14ac:dyDescent="0.2">
      <c r="A66" s="26">
        <v>49</v>
      </c>
      <c r="B66" s="2" t="s">
        <v>69</v>
      </c>
      <c r="C66" s="66" t="s">
        <v>29</v>
      </c>
      <c r="D66" s="28" t="s">
        <v>26</v>
      </c>
      <c r="E66" s="58">
        <v>446</v>
      </c>
      <c r="F66" s="29"/>
      <c r="G66" s="29"/>
      <c r="H66" s="29"/>
      <c r="I66" s="29"/>
      <c r="J66" s="59"/>
      <c r="K66" s="59"/>
      <c r="L66" s="59"/>
      <c r="M66" s="59"/>
      <c r="N66" s="59"/>
      <c r="O66" s="59"/>
      <c r="P66" s="59"/>
    </row>
    <row r="67" spans="1:16" s="3" customFormat="1" ht="12.75" customHeight="1" x14ac:dyDescent="0.2">
      <c r="A67" s="98" t="s">
        <v>20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</row>
    <row r="68" spans="1:16" s="3" customFormat="1" ht="15" customHeight="1" x14ac:dyDescent="0.2">
      <c r="A68" s="28"/>
      <c r="B68" s="21"/>
      <c r="C68" s="68" t="s">
        <v>21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70"/>
    </row>
    <row r="69" spans="1:16" s="3" customFormat="1" ht="12.75" customHeight="1" x14ac:dyDescent="0.2">
      <c r="A69" s="28">
        <v>50</v>
      </c>
      <c r="B69" s="2" t="s">
        <v>69</v>
      </c>
      <c r="C69" s="66">
        <v>201</v>
      </c>
      <c r="D69" s="28" t="s">
        <v>24</v>
      </c>
      <c r="E69" s="58">
        <v>6</v>
      </c>
      <c r="F69" s="29"/>
      <c r="G69" s="29"/>
      <c r="H69" s="29"/>
      <c r="I69" s="29"/>
      <c r="J69" s="59"/>
      <c r="K69" s="59"/>
      <c r="L69" s="59"/>
      <c r="M69" s="59"/>
      <c r="N69" s="59"/>
      <c r="O69" s="59"/>
      <c r="P69" s="59"/>
    </row>
    <row r="70" spans="1:16" s="3" customFormat="1" ht="12.75" customHeight="1" x14ac:dyDescent="0.2">
      <c r="A70" s="28">
        <v>51</v>
      </c>
      <c r="B70" s="2" t="s">
        <v>69</v>
      </c>
      <c r="C70" s="66">
        <v>206</v>
      </c>
      <c r="D70" s="28" t="s">
        <v>24</v>
      </c>
      <c r="E70" s="58">
        <v>5</v>
      </c>
      <c r="F70" s="29"/>
      <c r="G70" s="29"/>
      <c r="H70" s="29"/>
      <c r="I70" s="29"/>
      <c r="J70" s="59"/>
      <c r="K70" s="59"/>
      <c r="L70" s="59"/>
      <c r="M70" s="59"/>
      <c r="N70" s="59"/>
      <c r="O70" s="59"/>
      <c r="P70" s="59"/>
    </row>
    <row r="71" spans="1:16" s="3" customFormat="1" ht="12.75" customHeight="1" x14ac:dyDescent="0.2">
      <c r="A71" s="28">
        <v>52</v>
      </c>
      <c r="B71" s="2" t="s">
        <v>69</v>
      </c>
      <c r="C71" s="66">
        <v>207</v>
      </c>
      <c r="D71" s="28" t="s">
        <v>24</v>
      </c>
      <c r="E71" s="58">
        <v>1</v>
      </c>
      <c r="F71" s="29"/>
      <c r="G71" s="29"/>
      <c r="H71" s="29"/>
      <c r="I71" s="29"/>
      <c r="J71" s="59"/>
      <c r="K71" s="59"/>
      <c r="L71" s="59"/>
      <c r="M71" s="59"/>
      <c r="N71" s="59"/>
      <c r="O71" s="59"/>
      <c r="P71" s="59"/>
    </row>
    <row r="72" spans="1:16" s="3" customFormat="1" ht="12.75" customHeight="1" x14ac:dyDescent="0.2">
      <c r="A72" s="28">
        <v>53</v>
      </c>
      <c r="B72" s="2" t="s">
        <v>69</v>
      </c>
      <c r="C72" s="66">
        <v>301</v>
      </c>
      <c r="D72" s="28" t="s">
        <v>24</v>
      </c>
      <c r="E72" s="58">
        <v>1</v>
      </c>
      <c r="F72" s="29"/>
      <c r="G72" s="29"/>
      <c r="H72" s="29"/>
      <c r="I72" s="29"/>
      <c r="J72" s="59"/>
      <c r="K72" s="59"/>
      <c r="L72" s="59"/>
      <c r="M72" s="59"/>
      <c r="N72" s="59"/>
      <c r="O72" s="59"/>
      <c r="P72" s="59"/>
    </row>
    <row r="73" spans="1:16" s="3" customFormat="1" ht="12.75" customHeight="1" x14ac:dyDescent="0.2">
      <c r="A73" s="28">
        <v>54</v>
      </c>
      <c r="B73" s="2" t="s">
        <v>69</v>
      </c>
      <c r="C73" s="66">
        <v>315</v>
      </c>
      <c r="D73" s="28" t="s">
        <v>24</v>
      </c>
      <c r="E73" s="58">
        <v>1</v>
      </c>
      <c r="F73" s="29"/>
      <c r="G73" s="29"/>
      <c r="H73" s="29"/>
      <c r="I73" s="29"/>
      <c r="J73" s="59"/>
      <c r="K73" s="59"/>
      <c r="L73" s="59"/>
      <c r="M73" s="59"/>
      <c r="N73" s="59"/>
      <c r="O73" s="59"/>
      <c r="P73" s="59"/>
    </row>
    <row r="74" spans="1:16" s="3" customFormat="1" ht="12.75" customHeight="1" x14ac:dyDescent="0.2">
      <c r="A74" s="28">
        <v>55</v>
      </c>
      <c r="B74" s="2" t="s">
        <v>69</v>
      </c>
      <c r="C74" s="66">
        <v>316</v>
      </c>
      <c r="D74" s="28" t="s">
        <v>24</v>
      </c>
      <c r="E74" s="58">
        <v>1</v>
      </c>
      <c r="F74" s="29"/>
      <c r="G74" s="29"/>
      <c r="H74" s="29"/>
      <c r="I74" s="29"/>
      <c r="J74" s="59"/>
      <c r="K74" s="59"/>
      <c r="L74" s="59"/>
      <c r="M74" s="59"/>
      <c r="N74" s="59"/>
      <c r="O74" s="59"/>
      <c r="P74" s="59"/>
    </row>
    <row r="75" spans="1:16" s="3" customFormat="1" ht="12.75" customHeight="1" x14ac:dyDescent="0.2">
      <c r="A75" s="28">
        <v>56</v>
      </c>
      <c r="B75" s="2" t="s">
        <v>69</v>
      </c>
      <c r="C75" s="66">
        <v>326</v>
      </c>
      <c r="D75" s="28" t="s">
        <v>24</v>
      </c>
      <c r="E75" s="58">
        <v>2</v>
      </c>
      <c r="F75" s="29"/>
      <c r="G75" s="29"/>
      <c r="H75" s="29"/>
      <c r="I75" s="29"/>
      <c r="J75" s="59"/>
      <c r="K75" s="59"/>
      <c r="L75" s="59"/>
      <c r="M75" s="59"/>
      <c r="N75" s="59"/>
      <c r="O75" s="59"/>
      <c r="P75" s="59"/>
    </row>
    <row r="76" spans="1:16" s="3" customFormat="1" ht="12.75" customHeight="1" x14ac:dyDescent="0.2">
      <c r="A76" s="28">
        <v>57</v>
      </c>
      <c r="B76" s="2" t="s">
        <v>69</v>
      </c>
      <c r="C76" s="66">
        <v>406</v>
      </c>
      <c r="D76" s="28" t="s">
        <v>24</v>
      </c>
      <c r="E76" s="58">
        <v>1</v>
      </c>
      <c r="F76" s="29"/>
      <c r="G76" s="29"/>
      <c r="H76" s="29"/>
      <c r="I76" s="29"/>
      <c r="J76" s="59"/>
      <c r="K76" s="59"/>
      <c r="L76" s="59"/>
      <c r="M76" s="59"/>
      <c r="N76" s="59"/>
      <c r="O76" s="59"/>
      <c r="P76" s="59"/>
    </row>
    <row r="77" spans="1:16" s="3" customFormat="1" ht="12.75" customHeight="1" x14ac:dyDescent="0.2">
      <c r="A77" s="28">
        <v>58</v>
      </c>
      <c r="B77" s="2" t="s">
        <v>69</v>
      </c>
      <c r="C77" s="66">
        <v>502</v>
      </c>
      <c r="D77" s="28" t="s">
        <v>24</v>
      </c>
      <c r="E77" s="58">
        <v>1</v>
      </c>
      <c r="F77" s="29"/>
      <c r="G77" s="29"/>
      <c r="H77" s="29"/>
      <c r="I77" s="29"/>
      <c r="J77" s="59"/>
      <c r="K77" s="59"/>
      <c r="L77" s="59"/>
      <c r="M77" s="59"/>
      <c r="N77" s="59"/>
      <c r="O77" s="59"/>
      <c r="P77" s="59"/>
    </row>
    <row r="78" spans="1:16" s="3" customFormat="1" ht="12" x14ac:dyDescent="0.2">
      <c r="A78" s="28">
        <v>59</v>
      </c>
      <c r="B78" s="2" t="s">
        <v>69</v>
      </c>
      <c r="C78" s="35" t="s">
        <v>30</v>
      </c>
      <c r="D78" s="28" t="s">
        <v>24</v>
      </c>
      <c r="E78" s="77">
        <v>14</v>
      </c>
      <c r="F78" s="29"/>
      <c r="G78" s="29"/>
      <c r="H78" s="29"/>
      <c r="I78" s="29"/>
      <c r="J78" s="59"/>
      <c r="K78" s="59"/>
      <c r="L78" s="59"/>
      <c r="M78" s="59"/>
      <c r="N78" s="59"/>
      <c r="O78" s="59"/>
      <c r="P78" s="59"/>
    </row>
    <row r="79" spans="1:16" s="3" customFormat="1" ht="12" x14ac:dyDescent="0.2">
      <c r="A79" s="28"/>
      <c r="B79" s="2"/>
      <c r="C79" s="67" t="s">
        <v>68</v>
      </c>
      <c r="D79" s="28"/>
      <c r="E79" s="58"/>
      <c r="F79" s="29"/>
      <c r="G79" s="29"/>
      <c r="H79" s="29"/>
      <c r="I79" s="29"/>
      <c r="J79" s="59"/>
      <c r="K79" s="59"/>
      <c r="L79" s="59"/>
      <c r="M79" s="59"/>
      <c r="N79" s="59"/>
      <c r="O79" s="59"/>
      <c r="P79" s="59"/>
    </row>
    <row r="80" spans="1:16" s="3" customFormat="1" ht="12" x14ac:dyDescent="0.2">
      <c r="A80" s="28">
        <v>60</v>
      </c>
      <c r="B80" s="2" t="s">
        <v>69</v>
      </c>
      <c r="C80" s="66">
        <v>920</v>
      </c>
      <c r="D80" s="28" t="s">
        <v>26</v>
      </c>
      <c r="E80" s="58">
        <v>14.5</v>
      </c>
      <c r="F80" s="29"/>
      <c r="G80" s="29"/>
      <c r="H80" s="29"/>
      <c r="I80" s="29"/>
      <c r="J80" s="59"/>
      <c r="K80" s="59"/>
      <c r="L80" s="59"/>
      <c r="M80" s="59"/>
      <c r="N80" s="59"/>
      <c r="O80" s="59"/>
      <c r="P80" s="59"/>
    </row>
    <row r="81" spans="1:16" s="3" customFormat="1" ht="12" x14ac:dyDescent="0.2">
      <c r="A81" s="28">
        <v>61</v>
      </c>
      <c r="B81" s="2" t="s">
        <v>69</v>
      </c>
      <c r="C81" s="66">
        <v>923</v>
      </c>
      <c r="D81" s="28" t="s">
        <v>26</v>
      </c>
      <c r="E81" s="58">
        <v>29.1</v>
      </c>
      <c r="F81" s="29"/>
      <c r="G81" s="29"/>
      <c r="H81" s="29"/>
      <c r="I81" s="29"/>
      <c r="J81" s="59"/>
      <c r="K81" s="59"/>
      <c r="L81" s="59"/>
      <c r="M81" s="59"/>
      <c r="N81" s="59"/>
      <c r="O81" s="59"/>
      <c r="P81" s="59"/>
    </row>
    <row r="82" spans="1:16" s="3" customFormat="1" ht="12" x14ac:dyDescent="0.2">
      <c r="A82" s="28">
        <v>62</v>
      </c>
      <c r="B82" s="2" t="s">
        <v>69</v>
      </c>
      <c r="C82" s="66">
        <v>925</v>
      </c>
      <c r="D82" s="28" t="s">
        <v>26</v>
      </c>
      <c r="E82" s="58">
        <v>0.6</v>
      </c>
      <c r="F82" s="29"/>
      <c r="G82" s="29"/>
      <c r="H82" s="29"/>
      <c r="I82" s="29"/>
      <c r="J82" s="59"/>
      <c r="K82" s="59"/>
      <c r="L82" s="59"/>
      <c r="M82" s="59"/>
      <c r="N82" s="59"/>
      <c r="O82" s="59"/>
      <c r="P82" s="59"/>
    </row>
    <row r="83" spans="1:16" s="3" customFormat="1" ht="12" x14ac:dyDescent="0.2">
      <c r="A83" s="28">
        <v>63</v>
      </c>
      <c r="B83" s="2" t="s">
        <v>69</v>
      </c>
      <c r="C83" s="66">
        <v>934</v>
      </c>
      <c r="D83" s="28" t="s">
        <v>28</v>
      </c>
      <c r="E83" s="58">
        <v>47.2</v>
      </c>
      <c r="F83" s="29"/>
      <c r="G83" s="29"/>
      <c r="H83" s="29"/>
      <c r="I83" s="29"/>
      <c r="J83" s="59"/>
      <c r="K83" s="59"/>
      <c r="L83" s="59"/>
      <c r="M83" s="59"/>
      <c r="N83" s="59"/>
      <c r="O83" s="59"/>
      <c r="P83" s="59"/>
    </row>
    <row r="84" spans="1:16" s="3" customFormat="1" ht="12" x14ac:dyDescent="0.2">
      <c r="A84" s="28">
        <v>64</v>
      </c>
      <c r="B84" s="2" t="s">
        <v>69</v>
      </c>
      <c r="C84" s="66">
        <v>945</v>
      </c>
      <c r="D84" s="28" t="s">
        <v>26</v>
      </c>
      <c r="E84" s="58">
        <v>2.8</v>
      </c>
      <c r="F84" s="29"/>
      <c r="G84" s="29"/>
      <c r="H84" s="29"/>
      <c r="I84" s="29"/>
      <c r="J84" s="59"/>
      <c r="K84" s="59"/>
      <c r="L84" s="59"/>
      <c r="M84" s="59"/>
      <c r="N84" s="59"/>
      <c r="O84" s="59"/>
      <c r="P84" s="59"/>
    </row>
    <row r="85" spans="1:16" s="5" customFormat="1" ht="12.75" customHeight="1" x14ac:dyDescent="0.2">
      <c r="A85" s="109" t="s">
        <v>246</v>
      </c>
      <c r="B85" s="109"/>
      <c r="C85" s="108"/>
      <c r="D85" s="108"/>
      <c r="E85" s="108"/>
      <c r="F85" s="108"/>
      <c r="G85" s="108"/>
      <c r="H85" s="108"/>
      <c r="I85" s="108"/>
      <c r="J85" s="108"/>
      <c r="K85" s="108"/>
      <c r="L85" s="80"/>
      <c r="M85" s="80"/>
      <c r="N85" s="80"/>
      <c r="O85" s="80"/>
      <c r="P85" s="80"/>
    </row>
    <row r="86" spans="1:16" s="11" customFormat="1" x14ac:dyDescent="0.2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24"/>
      <c r="M86" s="24"/>
      <c r="N86" s="24"/>
      <c r="O86" s="24"/>
      <c r="P86" s="24"/>
    </row>
    <row r="87" spans="1:16" s="11" customFormat="1" x14ac:dyDescent="0.2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81"/>
      <c r="M87" s="24"/>
      <c r="N87" s="24"/>
      <c r="O87" s="24"/>
      <c r="P87" s="24"/>
    </row>
    <row r="88" spans="1:16" s="11" customFormat="1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24"/>
      <c r="N88" s="24"/>
      <c r="O88" s="24"/>
      <c r="P88" s="24"/>
    </row>
    <row r="89" spans="1:16" ht="12" customHeight="1" x14ac:dyDescent="0.2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6" s="3" customFormat="1" ht="11.25" x14ac:dyDescent="0.2">
      <c r="A90" s="12"/>
      <c r="B90" s="13"/>
      <c r="D90" s="105"/>
      <c r="E90" s="105"/>
      <c r="F90" s="105"/>
      <c r="G90" s="105"/>
      <c r="H90" s="105"/>
      <c r="I90" s="105"/>
      <c r="J90" s="105"/>
      <c r="K90" s="105"/>
      <c r="L90" s="105"/>
      <c r="M90" s="14"/>
      <c r="N90" s="107"/>
      <c r="O90" s="107"/>
      <c r="P90" s="107"/>
    </row>
    <row r="91" spans="1:16" s="3" customFormat="1" ht="11.25" x14ac:dyDescent="0.2">
      <c r="A91" s="12"/>
      <c r="B91" s="13"/>
      <c r="D91" s="105"/>
      <c r="E91" s="105"/>
      <c r="F91" s="105"/>
      <c r="G91" s="105"/>
      <c r="H91" s="105"/>
      <c r="I91" s="105"/>
      <c r="J91" s="105"/>
      <c r="K91" s="105"/>
      <c r="L91" s="105"/>
      <c r="M91" s="14"/>
      <c r="N91" s="105"/>
      <c r="O91" s="105"/>
      <c r="P91" s="105"/>
    </row>
    <row r="92" spans="1:16" s="3" customFormat="1" ht="11.25" x14ac:dyDescent="0.2">
      <c r="A92" s="12"/>
      <c r="B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s="3" customFormat="1" ht="11.25" x14ac:dyDescent="0.2">
      <c r="A93" s="12"/>
      <c r="B93" s="1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s="3" customFormat="1" ht="11.25" x14ac:dyDescent="0.2">
      <c r="A94" s="12"/>
      <c r="B94" s="13"/>
      <c r="D94" s="105"/>
      <c r="E94" s="105"/>
      <c r="F94" s="105"/>
      <c r="G94" s="105"/>
      <c r="H94" s="105"/>
      <c r="I94" s="105"/>
      <c r="J94" s="105"/>
      <c r="K94" s="105"/>
      <c r="L94" s="105"/>
      <c r="M94" s="14"/>
      <c r="N94" s="107"/>
      <c r="O94" s="107"/>
      <c r="P94" s="107"/>
    </row>
    <row r="95" spans="1:16" s="3" customFormat="1" ht="11.25" x14ac:dyDescent="0.2">
      <c r="A95" s="12"/>
      <c r="B95" s="13"/>
      <c r="D95" s="105"/>
      <c r="E95" s="105"/>
      <c r="F95" s="105"/>
      <c r="G95" s="105"/>
      <c r="H95" s="105"/>
      <c r="I95" s="105"/>
      <c r="J95" s="105"/>
      <c r="K95" s="105"/>
      <c r="L95" s="105"/>
      <c r="M95" s="14"/>
      <c r="N95" s="105"/>
      <c r="O95" s="105"/>
      <c r="P95" s="105"/>
    </row>
    <row r="96" spans="1:16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2:16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2:16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2:16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2:16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2:16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</sheetData>
  <mergeCells count="35">
    <mergeCell ref="A86:K86"/>
    <mergeCell ref="A87:K87"/>
    <mergeCell ref="G91:L91"/>
    <mergeCell ref="N91:P91"/>
    <mergeCell ref="D90:F90"/>
    <mergeCell ref="G90:L90"/>
    <mergeCell ref="N90:P90"/>
    <mergeCell ref="A24:P24"/>
    <mergeCell ref="C85:K85"/>
    <mergeCell ref="A28:P28"/>
    <mergeCell ref="A27:B27"/>
    <mergeCell ref="C27:K27"/>
    <mergeCell ref="A67:P67"/>
    <mergeCell ref="A85:B85"/>
    <mergeCell ref="D95:F95"/>
    <mergeCell ref="G95:L95"/>
    <mergeCell ref="N95:P95"/>
    <mergeCell ref="A88:L88"/>
    <mergeCell ref="D91:F91"/>
    <mergeCell ref="G94:L94"/>
    <mergeCell ref="D94:F94"/>
    <mergeCell ref="N94:P94"/>
    <mergeCell ref="O4:P4"/>
    <mergeCell ref="A1:P1"/>
    <mergeCell ref="A2:P2"/>
    <mergeCell ref="A3:P3"/>
    <mergeCell ref="C23:K23"/>
    <mergeCell ref="A7:P7"/>
    <mergeCell ref="A23:B23"/>
    <mergeCell ref="A5:A6"/>
    <mergeCell ref="F5:K5"/>
    <mergeCell ref="A8:P8"/>
    <mergeCell ref="B5:B6"/>
    <mergeCell ref="C5:C6"/>
    <mergeCell ref="L5:P5"/>
  </mergeCells>
  <phoneticPr fontId="14" type="noConversion"/>
  <printOptions horizontalCentered="1"/>
  <pageMargins left="0" right="0" top="0.82" bottom="0.44" header="0.75" footer="0.4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topLeftCell="A13" zoomScale="115" zoomScaleNormal="100" zoomScalePageLayoutView="115" workbookViewId="0">
      <selection activeCell="D50" sqref="D50"/>
    </sheetView>
  </sheetViews>
  <sheetFormatPr defaultRowHeight="12.75" x14ac:dyDescent="0.2"/>
  <cols>
    <col min="1" max="1" width="3.42578125" style="16" customWidth="1"/>
    <col min="2" max="2" width="7" style="17" customWidth="1"/>
    <col min="3" max="3" width="5.28515625" style="17" bestFit="1" customWidth="1"/>
    <col min="4" max="4" width="39.7109375" style="18" customWidth="1"/>
    <col min="5" max="5" width="6.140625" style="19" customWidth="1"/>
    <col min="6" max="6" width="7.5703125" style="48" customWidth="1"/>
    <col min="7" max="7" width="5.5703125" style="19" customWidth="1"/>
    <col min="8" max="8" width="4.85546875" style="19" customWidth="1"/>
    <col min="9" max="9" width="7.140625" style="19" customWidth="1"/>
    <col min="10" max="10" width="6.7109375" style="19" customWidth="1"/>
    <col min="11" max="11" width="6.140625" style="19" customWidth="1"/>
    <col min="12" max="12" width="9" style="19" customWidth="1"/>
    <col min="13" max="13" width="8" style="19" customWidth="1"/>
    <col min="14" max="14" width="8.140625" style="19" customWidth="1"/>
    <col min="15" max="15" width="9" style="19" bestFit="1" customWidth="1"/>
    <col min="16" max="16" width="8.85546875" style="19" customWidth="1"/>
    <col min="17" max="17" width="8.7109375" style="19" customWidth="1"/>
    <col min="18" max="16384" width="9.140625" style="15"/>
  </cols>
  <sheetData>
    <row r="1" spans="1:17" s="3" customFormat="1" ht="13.5" customHeight="1" x14ac:dyDescent="0.25">
      <c r="A1" s="90" t="s">
        <v>258</v>
      </c>
      <c r="B1" s="90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s="3" customFormat="1" ht="13.5" customHeight="1" x14ac:dyDescent="0.2">
      <c r="A2" s="6"/>
      <c r="B2" s="7"/>
      <c r="C2" s="7"/>
      <c r="D2" s="6"/>
      <c r="E2" s="8"/>
      <c r="F2" s="45"/>
      <c r="G2" s="9"/>
      <c r="H2" s="9"/>
      <c r="I2" s="9"/>
      <c r="J2" s="9"/>
      <c r="K2" s="9"/>
      <c r="L2" s="9"/>
      <c r="M2" s="9"/>
      <c r="N2" s="84"/>
      <c r="O2" s="84"/>
      <c r="P2" s="110"/>
      <c r="Q2" s="110"/>
    </row>
    <row r="3" spans="1:17" ht="13.5" customHeight="1" x14ac:dyDescent="0.2">
      <c r="A3" s="99" t="s">
        <v>0</v>
      </c>
      <c r="B3" s="102" t="s">
        <v>1</v>
      </c>
      <c r="C3" s="38"/>
      <c r="D3" s="103" t="s">
        <v>2</v>
      </c>
      <c r="E3" s="38"/>
      <c r="F3" s="46"/>
      <c r="G3" s="100" t="s">
        <v>5</v>
      </c>
      <c r="H3" s="100"/>
      <c r="I3" s="100"/>
      <c r="J3" s="100"/>
      <c r="K3" s="100"/>
      <c r="L3" s="100"/>
      <c r="M3" s="104" t="s">
        <v>6</v>
      </c>
      <c r="N3" s="104"/>
      <c r="O3" s="104"/>
      <c r="P3" s="104"/>
      <c r="Q3" s="104"/>
    </row>
    <row r="4" spans="1:17" ht="92.25" customHeight="1" x14ac:dyDescent="0.2">
      <c r="A4" s="99"/>
      <c r="B4" s="102"/>
      <c r="C4" s="38" t="s">
        <v>31</v>
      </c>
      <c r="D4" s="103"/>
      <c r="E4" s="38" t="s">
        <v>3</v>
      </c>
      <c r="F4" s="46" t="s">
        <v>4</v>
      </c>
      <c r="G4" s="38" t="s">
        <v>7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9</v>
      </c>
      <c r="O4" s="38" t="s">
        <v>14</v>
      </c>
      <c r="P4" s="38" t="s">
        <v>11</v>
      </c>
      <c r="Q4" s="38" t="s">
        <v>15</v>
      </c>
    </row>
    <row r="5" spans="1:17" s="3" customFormat="1" ht="12.75" customHeight="1" x14ac:dyDescent="0.2">
      <c r="A5" s="98" t="s">
        <v>113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s="3" customFormat="1" ht="72" x14ac:dyDescent="0.2">
      <c r="A6" s="25">
        <v>1</v>
      </c>
      <c r="B6" s="26"/>
      <c r="C6" s="26"/>
      <c r="D6" s="27" t="s">
        <v>71</v>
      </c>
      <c r="E6" s="28" t="s">
        <v>26</v>
      </c>
      <c r="F6" s="29">
        <v>176.3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3" customFormat="1" ht="36" x14ac:dyDescent="0.2">
      <c r="A7" s="25">
        <v>2</v>
      </c>
      <c r="B7" s="26"/>
      <c r="C7" s="26"/>
      <c r="D7" s="31" t="s">
        <v>72</v>
      </c>
      <c r="E7" s="26" t="s">
        <v>26</v>
      </c>
      <c r="F7" s="32">
        <f>F6</f>
        <v>176.3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3" customFormat="1" ht="24" x14ac:dyDescent="0.2">
      <c r="A8" s="25">
        <v>3</v>
      </c>
      <c r="B8" s="26"/>
      <c r="C8" s="26"/>
      <c r="D8" s="33" t="s">
        <v>73</v>
      </c>
      <c r="E8" s="28" t="s">
        <v>110</v>
      </c>
      <c r="F8" s="29">
        <v>190.40400000000002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3" customFormat="1" ht="72" x14ac:dyDescent="0.2">
      <c r="A9" s="25">
        <v>4</v>
      </c>
      <c r="B9" s="26"/>
      <c r="C9" s="26"/>
      <c r="D9" s="27" t="s">
        <v>74</v>
      </c>
      <c r="E9" s="28" t="s">
        <v>26</v>
      </c>
      <c r="F9" s="29">
        <v>79.8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s="3" customFormat="1" ht="36" x14ac:dyDescent="0.2">
      <c r="A10" s="25">
        <v>5</v>
      </c>
      <c r="B10" s="26"/>
      <c r="C10" s="26"/>
      <c r="D10" s="31" t="s">
        <v>75</v>
      </c>
      <c r="E10" s="26" t="s">
        <v>26</v>
      </c>
      <c r="F10" s="32">
        <f>F9</f>
        <v>79.8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3" customFormat="1" ht="24" x14ac:dyDescent="0.2">
      <c r="A11" s="25">
        <v>6</v>
      </c>
      <c r="B11" s="26"/>
      <c r="C11" s="26"/>
      <c r="D11" s="33" t="s">
        <v>73</v>
      </c>
      <c r="E11" s="28" t="s">
        <v>110</v>
      </c>
      <c r="F11" s="29">
        <v>79.8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3" customFormat="1" ht="72" x14ac:dyDescent="0.2">
      <c r="A12" s="25">
        <v>7</v>
      </c>
      <c r="B12" s="26"/>
      <c r="C12" s="26"/>
      <c r="D12" s="27" t="s">
        <v>76</v>
      </c>
      <c r="E12" s="28" t="s">
        <v>26</v>
      </c>
      <c r="F12" s="29">
        <v>74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3" customFormat="1" ht="36" x14ac:dyDescent="0.2">
      <c r="A13" s="25">
        <v>8</v>
      </c>
      <c r="B13" s="26"/>
      <c r="C13" s="26"/>
      <c r="D13" s="31" t="s">
        <v>77</v>
      </c>
      <c r="E13" s="26" t="s">
        <v>26</v>
      </c>
      <c r="F13" s="29">
        <f>F12</f>
        <v>74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3" customFormat="1" ht="24" x14ac:dyDescent="0.2">
      <c r="A14" s="25">
        <v>9</v>
      </c>
      <c r="B14" s="26"/>
      <c r="C14" s="26"/>
      <c r="D14" s="33" t="s">
        <v>73</v>
      </c>
      <c r="E14" s="28" t="s">
        <v>110</v>
      </c>
      <c r="F14" s="29">
        <v>70.3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3" customFormat="1" ht="48" x14ac:dyDescent="0.2">
      <c r="A15" s="25">
        <v>10</v>
      </c>
      <c r="B15" s="26"/>
      <c r="C15" s="26"/>
      <c r="D15" s="27" t="s">
        <v>78</v>
      </c>
      <c r="E15" s="28" t="s">
        <v>79</v>
      </c>
      <c r="F15" s="29">
        <v>4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3" customFormat="1" ht="36" x14ac:dyDescent="0.2">
      <c r="A16" s="25">
        <v>11</v>
      </c>
      <c r="B16" s="26"/>
      <c r="C16" s="26"/>
      <c r="D16" s="31" t="s">
        <v>80</v>
      </c>
      <c r="E16" s="26" t="s">
        <v>79</v>
      </c>
      <c r="F16" s="32">
        <f>F15</f>
        <v>4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s="3" customFormat="1" ht="24" x14ac:dyDescent="0.2">
      <c r="A17" s="25">
        <v>12</v>
      </c>
      <c r="B17" s="26"/>
      <c r="C17" s="26"/>
      <c r="D17" s="31" t="s">
        <v>81</v>
      </c>
      <c r="E17" s="26" t="s">
        <v>110</v>
      </c>
      <c r="F17" s="32">
        <v>1.4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s="3" customFormat="1" ht="24" x14ac:dyDescent="0.2">
      <c r="A18" s="25">
        <v>13</v>
      </c>
      <c r="B18" s="26"/>
      <c r="C18" s="26"/>
      <c r="D18" s="31" t="s">
        <v>82</v>
      </c>
      <c r="E18" s="26" t="s">
        <v>110</v>
      </c>
      <c r="F18" s="32">
        <v>0.4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s="3" customFormat="1" ht="54.75" customHeight="1" x14ac:dyDescent="0.2">
      <c r="A19" s="25">
        <v>14</v>
      </c>
      <c r="B19" s="26"/>
      <c r="C19" s="26"/>
      <c r="D19" s="27" t="s">
        <v>83</v>
      </c>
      <c r="E19" s="28" t="s">
        <v>79</v>
      </c>
      <c r="F19" s="34">
        <v>9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3" customFormat="1" ht="48" x14ac:dyDescent="0.2">
      <c r="A20" s="25">
        <v>15</v>
      </c>
      <c r="B20" s="26"/>
      <c r="C20" s="26"/>
      <c r="D20" s="31" t="s">
        <v>83</v>
      </c>
      <c r="E20" s="26" t="s">
        <v>79</v>
      </c>
      <c r="F20" s="32">
        <f>F19</f>
        <v>9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s="3" customFormat="1" ht="24" x14ac:dyDescent="0.2">
      <c r="A21" s="25">
        <v>16</v>
      </c>
      <c r="B21" s="26"/>
      <c r="C21" s="26"/>
      <c r="D21" s="31" t="s">
        <v>81</v>
      </c>
      <c r="E21" s="26" t="s">
        <v>110</v>
      </c>
      <c r="F21" s="32">
        <v>3.15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3" customFormat="1" ht="24" x14ac:dyDescent="0.2">
      <c r="A22" s="25">
        <v>17</v>
      </c>
      <c r="B22" s="26"/>
      <c r="C22" s="26"/>
      <c r="D22" s="31" t="s">
        <v>82</v>
      </c>
      <c r="E22" s="26" t="s">
        <v>110</v>
      </c>
      <c r="F22" s="32">
        <v>0.9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s="3" customFormat="1" ht="84" x14ac:dyDescent="0.2">
      <c r="A23" s="25">
        <v>18</v>
      </c>
      <c r="B23" s="26"/>
      <c r="C23" s="26"/>
      <c r="D23" s="27" t="s">
        <v>111</v>
      </c>
      <c r="E23" s="28" t="s">
        <v>79</v>
      </c>
      <c r="F23" s="29">
        <v>20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s="3" customFormat="1" ht="76.5" customHeight="1" x14ac:dyDescent="0.2">
      <c r="A24" s="25">
        <v>19</v>
      </c>
      <c r="B24" s="26"/>
      <c r="C24" s="26"/>
      <c r="D24" s="31" t="s">
        <v>84</v>
      </c>
      <c r="E24" s="26" t="s">
        <v>79</v>
      </c>
      <c r="F24" s="32">
        <f>F23</f>
        <v>20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s="3" customFormat="1" ht="24" x14ac:dyDescent="0.2">
      <c r="A25" s="25">
        <v>20</v>
      </c>
      <c r="B25" s="26"/>
      <c r="C25" s="26"/>
      <c r="D25" s="31" t="s">
        <v>81</v>
      </c>
      <c r="E25" s="28" t="s">
        <v>110</v>
      </c>
      <c r="F25" s="32">
        <v>10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s="3" customFormat="1" ht="24" x14ac:dyDescent="0.2">
      <c r="A26" s="25">
        <v>21</v>
      </c>
      <c r="B26" s="26"/>
      <c r="C26" s="26"/>
      <c r="D26" s="31" t="s">
        <v>109</v>
      </c>
      <c r="E26" s="28" t="s">
        <v>110</v>
      </c>
      <c r="F26" s="32">
        <v>2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s="3" customFormat="1" ht="84" x14ac:dyDescent="0.2">
      <c r="A27" s="25">
        <v>22</v>
      </c>
      <c r="B27" s="26"/>
      <c r="C27" s="26"/>
      <c r="D27" s="27" t="s">
        <v>112</v>
      </c>
      <c r="E27" s="28" t="s">
        <v>79</v>
      </c>
      <c r="F27" s="29">
        <v>2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s="3" customFormat="1" ht="84" x14ac:dyDescent="0.2">
      <c r="A28" s="25">
        <v>23</v>
      </c>
      <c r="B28" s="26"/>
      <c r="C28" s="26"/>
      <c r="D28" s="31" t="s">
        <v>85</v>
      </c>
      <c r="E28" s="26" t="s">
        <v>79</v>
      </c>
      <c r="F28" s="32">
        <f>F27</f>
        <v>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3" customFormat="1" ht="24" x14ac:dyDescent="0.2">
      <c r="A29" s="25">
        <v>24</v>
      </c>
      <c r="B29" s="26"/>
      <c r="C29" s="26"/>
      <c r="D29" s="31" t="s">
        <v>81</v>
      </c>
      <c r="E29" s="28" t="s">
        <v>110</v>
      </c>
      <c r="F29" s="32">
        <v>1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s="3" customFormat="1" ht="24" x14ac:dyDescent="0.2">
      <c r="A30" s="25">
        <v>25</v>
      </c>
      <c r="B30" s="26"/>
      <c r="C30" s="26"/>
      <c r="D30" s="31" t="s">
        <v>82</v>
      </c>
      <c r="E30" s="28" t="s">
        <v>110</v>
      </c>
      <c r="F30" s="32">
        <v>0.2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s="3" customFormat="1" ht="36" x14ac:dyDescent="0.2">
      <c r="A31" s="25">
        <v>26</v>
      </c>
      <c r="B31" s="26"/>
      <c r="C31" s="26"/>
      <c r="D31" s="27" t="s">
        <v>86</v>
      </c>
      <c r="E31" s="28" t="s">
        <v>87</v>
      </c>
      <c r="F31" s="29">
        <v>1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s="3" customFormat="1" ht="24" x14ac:dyDescent="0.2">
      <c r="A32" s="25">
        <v>27</v>
      </c>
      <c r="B32" s="26"/>
      <c r="C32" s="26"/>
      <c r="D32" s="27" t="s">
        <v>88</v>
      </c>
      <c r="E32" s="26" t="s">
        <v>89</v>
      </c>
      <c r="F32" s="32">
        <v>1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s="3" customFormat="1" ht="12" x14ac:dyDescent="0.2">
      <c r="A33" s="25">
        <v>28</v>
      </c>
      <c r="B33" s="26"/>
      <c r="C33" s="26"/>
      <c r="D33" s="27" t="s">
        <v>90</v>
      </c>
      <c r="E33" s="26" t="s">
        <v>87</v>
      </c>
      <c r="F33" s="32">
        <v>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s="3" customFormat="1" ht="36" x14ac:dyDescent="0.2">
      <c r="A34" s="25">
        <v>29</v>
      </c>
      <c r="B34" s="26"/>
      <c r="C34" s="26"/>
      <c r="D34" s="27" t="s">
        <v>91</v>
      </c>
      <c r="E34" s="26" t="s">
        <v>26</v>
      </c>
      <c r="F34" s="32">
        <f>17.1+61+6.1</f>
        <v>84.199999999999989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s="3" customFormat="1" ht="36" x14ac:dyDescent="0.2">
      <c r="A35" s="25">
        <v>30</v>
      </c>
      <c r="B35" s="26"/>
      <c r="C35" s="26"/>
      <c r="D35" s="27" t="s">
        <v>92</v>
      </c>
      <c r="E35" s="26" t="s">
        <v>26</v>
      </c>
      <c r="F35" s="32">
        <f>330.1-F34</f>
        <v>245.90000000000003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s="3" customFormat="1" ht="24" x14ac:dyDescent="0.2">
      <c r="A36" s="25">
        <v>31</v>
      </c>
      <c r="B36" s="26"/>
      <c r="C36" s="26"/>
      <c r="D36" s="27" t="s">
        <v>93</v>
      </c>
      <c r="E36" s="26" t="s">
        <v>26</v>
      </c>
      <c r="F36" s="32">
        <f>F35</f>
        <v>245.90000000000003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s="3" customFormat="1" ht="24" x14ac:dyDescent="0.2">
      <c r="A37" s="25">
        <v>32</v>
      </c>
      <c r="B37" s="26"/>
      <c r="C37" s="26"/>
      <c r="D37" s="27" t="s">
        <v>94</v>
      </c>
      <c r="E37" s="26" t="s">
        <v>26</v>
      </c>
      <c r="F37" s="32">
        <f>F35</f>
        <v>245.90000000000003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s="3" customFormat="1" ht="36" x14ac:dyDescent="0.2">
      <c r="A38" s="25">
        <v>33</v>
      </c>
      <c r="B38" s="26"/>
      <c r="C38" s="26"/>
      <c r="D38" s="27" t="s">
        <v>95</v>
      </c>
      <c r="E38" s="26" t="s">
        <v>110</v>
      </c>
      <c r="F38" s="32">
        <v>315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s="3" customFormat="1" ht="30.75" customHeight="1" x14ac:dyDescent="0.2">
      <c r="A39" s="25">
        <v>34</v>
      </c>
      <c r="B39" s="26"/>
      <c r="C39" s="26"/>
      <c r="D39" s="27" t="s">
        <v>96</v>
      </c>
      <c r="E39" s="26" t="s">
        <v>26</v>
      </c>
      <c r="F39" s="32">
        <f>F6+F9+F12</f>
        <v>330.1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s="3" customFormat="1" ht="12" x14ac:dyDescent="0.2">
      <c r="A40" s="25"/>
      <c r="B40" s="26"/>
      <c r="C40" s="26"/>
      <c r="D40" s="113" t="s">
        <v>97</v>
      </c>
      <c r="E40" s="28"/>
      <c r="F40" s="29"/>
      <c r="G40" s="30"/>
      <c r="H40" s="30"/>
      <c r="I40" s="29"/>
      <c r="J40" s="30"/>
      <c r="K40" s="30"/>
      <c r="L40" s="30"/>
      <c r="M40" s="30"/>
      <c r="N40" s="30"/>
      <c r="O40" s="30"/>
      <c r="P40" s="30"/>
      <c r="Q40" s="30"/>
    </row>
    <row r="41" spans="1:17" s="3" customFormat="1" ht="12" x14ac:dyDescent="0.2">
      <c r="A41" s="25">
        <v>35</v>
      </c>
      <c r="B41" s="26"/>
      <c r="C41" s="26"/>
      <c r="D41" s="35" t="s">
        <v>98</v>
      </c>
      <c r="E41" s="26" t="s">
        <v>99</v>
      </c>
      <c r="F41" s="29">
        <v>4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s="3" customFormat="1" ht="24" x14ac:dyDescent="0.2">
      <c r="A42" s="25">
        <v>36</v>
      </c>
      <c r="B42" s="26"/>
      <c r="C42" s="26"/>
      <c r="D42" s="31" t="s">
        <v>100</v>
      </c>
      <c r="E42" s="36" t="s">
        <v>26</v>
      </c>
      <c r="F42" s="47">
        <f>3*F41</f>
        <v>12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s="3" customFormat="1" ht="24" x14ac:dyDescent="0.2">
      <c r="A43" s="25">
        <v>37</v>
      </c>
      <c r="B43" s="26"/>
      <c r="C43" s="26"/>
      <c r="D43" s="35" t="s">
        <v>101</v>
      </c>
      <c r="E43" s="26" t="s">
        <v>99</v>
      </c>
      <c r="F43" s="29">
        <v>21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s="3" customFormat="1" ht="24" x14ac:dyDescent="0.2">
      <c r="A44" s="25">
        <v>38</v>
      </c>
      <c r="B44" s="26"/>
      <c r="C44" s="26"/>
      <c r="D44" s="35" t="s">
        <v>102</v>
      </c>
      <c r="E44" s="26" t="s">
        <v>99</v>
      </c>
      <c r="F44" s="29">
        <v>10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s="3" customFormat="1" ht="24" x14ac:dyDescent="0.2">
      <c r="A45" s="25">
        <v>39</v>
      </c>
      <c r="B45" s="26"/>
      <c r="C45" s="26"/>
      <c r="D45" s="37" t="s">
        <v>103</v>
      </c>
      <c r="E45" s="26" t="s">
        <v>26</v>
      </c>
      <c r="F45" s="32">
        <f>F6+F9+F12</f>
        <v>330.1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s="3" customFormat="1" ht="24" x14ac:dyDescent="0.2">
      <c r="A46" s="25">
        <v>40</v>
      </c>
      <c r="B46" s="26"/>
      <c r="C46" s="26"/>
      <c r="D46" s="37" t="s">
        <v>104</v>
      </c>
      <c r="E46" s="26" t="s">
        <v>26</v>
      </c>
      <c r="F46" s="32">
        <f>F45</f>
        <v>330.1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s="3" customFormat="1" ht="12" x14ac:dyDescent="0.2">
      <c r="A47" s="25">
        <v>41</v>
      </c>
      <c r="B47" s="26"/>
      <c r="C47" s="26"/>
      <c r="D47" s="37" t="s">
        <v>105</v>
      </c>
      <c r="E47" s="26" t="s">
        <v>26</v>
      </c>
      <c r="F47" s="32">
        <f>F46</f>
        <v>330.1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s="3" customFormat="1" ht="24" x14ac:dyDescent="0.2">
      <c r="A48" s="25">
        <v>42</v>
      </c>
      <c r="B48" s="26"/>
      <c r="C48" s="26"/>
      <c r="D48" s="37" t="s">
        <v>106</v>
      </c>
      <c r="E48" s="26" t="s">
        <v>79</v>
      </c>
      <c r="F48" s="32">
        <v>1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s="3" customFormat="1" ht="12.75" customHeight="1" x14ac:dyDescent="0.2">
      <c r="A49" s="98" t="s">
        <v>107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0" spans="1:17" s="3" customFormat="1" ht="48" x14ac:dyDescent="0.2">
      <c r="A50" s="25">
        <v>43</v>
      </c>
      <c r="B50" s="26"/>
      <c r="C50" s="26"/>
      <c r="D50" s="27" t="s">
        <v>108</v>
      </c>
      <c r="E50" s="26" t="s">
        <v>110</v>
      </c>
      <c r="F50" s="32">
        <v>315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s="3" customFormat="1" ht="11.25" x14ac:dyDescent="0.2">
      <c r="A51" s="12"/>
      <c r="B51" s="13"/>
      <c r="C51" s="13"/>
      <c r="E51" s="105"/>
      <c r="F51" s="105"/>
      <c r="G51" s="105"/>
      <c r="H51" s="105"/>
      <c r="I51" s="105"/>
      <c r="J51" s="105"/>
      <c r="K51" s="105"/>
      <c r="L51" s="105"/>
      <c r="M51" s="105"/>
      <c r="N51" s="14"/>
      <c r="O51" s="107"/>
      <c r="P51" s="107"/>
      <c r="Q51" s="107"/>
    </row>
  </sheetData>
  <mergeCells count="12">
    <mergeCell ref="A1:Q1"/>
    <mergeCell ref="B3:B4"/>
    <mergeCell ref="D3:D4"/>
    <mergeCell ref="P2:Q2"/>
    <mergeCell ref="A3:A4"/>
    <mergeCell ref="G3:L3"/>
    <mergeCell ref="M3:Q3"/>
    <mergeCell ref="E51:G51"/>
    <mergeCell ref="H51:M51"/>
    <mergeCell ref="O51:Q51"/>
    <mergeCell ref="A5:Q5"/>
    <mergeCell ref="A49:Q49"/>
  </mergeCells>
  <phoneticPr fontId="14" type="noConversion"/>
  <printOptions horizontalCentered="1"/>
  <pageMargins left="0" right="0" top="0.98425196850393704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Layout" topLeftCell="A13" zoomScale="115" zoomScaleNormal="100" zoomScalePageLayoutView="115" workbookViewId="0">
      <selection activeCell="C37" sqref="C37"/>
    </sheetView>
  </sheetViews>
  <sheetFormatPr defaultRowHeight="12.75" x14ac:dyDescent="0.2"/>
  <cols>
    <col min="1" max="1" width="3.42578125" style="41" customWidth="1"/>
    <col min="2" max="2" width="7.7109375" style="42" customWidth="1"/>
    <col min="3" max="3" width="32.42578125" style="43" customWidth="1"/>
    <col min="4" max="4" width="13.42578125" style="43" customWidth="1"/>
    <col min="5" max="5" width="3.85546875" style="44" customWidth="1"/>
    <col min="6" max="6" width="7.5703125" style="44" customWidth="1"/>
    <col min="7" max="7" width="6.140625" style="44" customWidth="1"/>
    <col min="8" max="8" width="4.85546875" style="44" customWidth="1"/>
    <col min="9" max="9" width="7.140625" style="44" customWidth="1"/>
    <col min="10" max="10" width="6.7109375" style="44" customWidth="1"/>
    <col min="11" max="11" width="6.140625" style="44" customWidth="1"/>
    <col min="12" max="12" width="9" style="44" customWidth="1"/>
    <col min="13" max="13" width="8.140625" style="44" bestFit="1" customWidth="1"/>
    <col min="14" max="14" width="10.140625" style="44" customWidth="1"/>
    <col min="15" max="15" width="9.140625" style="44" bestFit="1"/>
    <col min="16" max="17" width="8.140625" style="44" bestFit="1" customWidth="1"/>
    <col min="18" max="16384" width="9.140625" style="40"/>
  </cols>
  <sheetData>
    <row r="1" spans="1:17" s="3" customFormat="1" ht="13.5" customHeight="1" x14ac:dyDescent="0.25">
      <c r="A1" s="90" t="s">
        <v>259</v>
      </c>
      <c r="B1" s="90"/>
      <c r="C1" s="91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s="3" customFormat="1" ht="13.5" customHeight="1" x14ac:dyDescent="0.2">
      <c r="A2" s="6"/>
      <c r="B2" s="7"/>
      <c r="C2" s="6"/>
      <c r="D2" s="6"/>
      <c r="E2" s="8"/>
      <c r="F2" s="9"/>
      <c r="G2" s="9"/>
      <c r="H2" s="9"/>
      <c r="I2" s="9"/>
      <c r="J2" s="9"/>
      <c r="K2" s="9"/>
      <c r="L2" s="9"/>
      <c r="M2" s="9"/>
      <c r="N2" s="84"/>
      <c r="O2" s="84"/>
      <c r="P2" s="110"/>
      <c r="Q2" s="110"/>
    </row>
    <row r="3" spans="1:17" ht="13.5" customHeight="1" x14ac:dyDescent="0.2">
      <c r="A3" s="99" t="s">
        <v>0</v>
      </c>
      <c r="B3" s="102" t="s">
        <v>1</v>
      </c>
      <c r="C3" s="103" t="s">
        <v>2</v>
      </c>
      <c r="D3" s="57"/>
      <c r="E3" s="38"/>
      <c r="F3" s="38"/>
      <c r="G3" s="100" t="s">
        <v>5</v>
      </c>
      <c r="H3" s="100"/>
      <c r="I3" s="100"/>
      <c r="J3" s="100"/>
      <c r="K3" s="100"/>
      <c r="L3" s="100"/>
      <c r="M3" s="104" t="s">
        <v>6</v>
      </c>
      <c r="N3" s="104"/>
      <c r="O3" s="104"/>
      <c r="P3" s="104"/>
      <c r="Q3" s="104"/>
    </row>
    <row r="4" spans="1:17" ht="137.25" x14ac:dyDescent="0.2">
      <c r="A4" s="99"/>
      <c r="B4" s="102"/>
      <c r="C4" s="103"/>
      <c r="D4" s="38" t="s">
        <v>193</v>
      </c>
      <c r="E4" s="38" t="s">
        <v>3</v>
      </c>
      <c r="F4" s="38" t="s">
        <v>4</v>
      </c>
      <c r="G4" s="38" t="s">
        <v>194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9</v>
      </c>
      <c r="O4" s="38" t="s">
        <v>14</v>
      </c>
      <c r="P4" s="38" t="s">
        <v>11</v>
      </c>
      <c r="Q4" s="38" t="s">
        <v>15</v>
      </c>
    </row>
    <row r="5" spans="1:17" s="3" customFormat="1" ht="12" x14ac:dyDescent="0.2">
      <c r="A5" s="114" t="s">
        <v>265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1:17" s="3" customFormat="1" ht="12.75" customHeight="1" x14ac:dyDescent="0.2">
      <c r="A6" s="71">
        <v>1</v>
      </c>
      <c r="B6" s="56" t="s">
        <v>174</v>
      </c>
      <c r="C6" s="73" t="s">
        <v>224</v>
      </c>
      <c r="D6" s="72"/>
      <c r="E6" s="28" t="s">
        <v>26</v>
      </c>
      <c r="F6" s="28">
        <v>225</v>
      </c>
      <c r="G6" s="59"/>
      <c r="H6" s="29"/>
      <c r="I6" s="59"/>
      <c r="J6" s="74"/>
      <c r="K6" s="59"/>
      <c r="L6" s="59"/>
      <c r="M6" s="59"/>
      <c r="N6" s="59"/>
      <c r="O6" s="59"/>
      <c r="P6" s="59"/>
      <c r="Q6" s="59"/>
    </row>
    <row r="7" spans="1:17" s="3" customFormat="1" ht="12" x14ac:dyDescent="0.2">
      <c r="A7" s="71">
        <v>2</v>
      </c>
      <c r="B7" s="56" t="s">
        <v>174</v>
      </c>
      <c r="C7" s="73" t="s">
        <v>225</v>
      </c>
      <c r="D7" s="72"/>
      <c r="E7" s="28" t="s">
        <v>24</v>
      </c>
      <c r="F7" s="28">
        <v>8</v>
      </c>
      <c r="G7" s="59"/>
      <c r="H7" s="29"/>
      <c r="I7" s="59"/>
      <c r="J7" s="74"/>
      <c r="K7" s="59"/>
      <c r="L7" s="59"/>
      <c r="M7" s="59"/>
      <c r="N7" s="59"/>
      <c r="O7" s="59"/>
      <c r="P7" s="59"/>
      <c r="Q7" s="59"/>
    </row>
    <row r="8" spans="1:17" s="3" customFormat="1" ht="24" x14ac:dyDescent="0.2">
      <c r="A8" s="71">
        <v>3</v>
      </c>
      <c r="B8" s="2" t="s">
        <v>174</v>
      </c>
      <c r="C8" s="35" t="s">
        <v>226</v>
      </c>
      <c r="D8" s="72"/>
      <c r="E8" s="28" t="s">
        <v>267</v>
      </c>
      <c r="F8" s="28">
        <v>8</v>
      </c>
      <c r="G8" s="29"/>
      <c r="H8" s="29"/>
      <c r="I8" s="29"/>
      <c r="J8" s="74"/>
      <c r="K8" s="29"/>
      <c r="L8" s="29"/>
      <c r="M8" s="29"/>
      <c r="N8" s="29"/>
      <c r="O8" s="29"/>
      <c r="P8" s="29"/>
      <c r="Q8" s="29"/>
    </row>
    <row r="9" spans="1:17" s="3" customFormat="1" ht="12" x14ac:dyDescent="0.2">
      <c r="A9" s="71">
        <v>4</v>
      </c>
      <c r="B9" s="56" t="s">
        <v>174</v>
      </c>
      <c r="C9" s="73" t="s">
        <v>227</v>
      </c>
      <c r="D9" s="72"/>
      <c r="E9" s="28" t="s">
        <v>26</v>
      </c>
      <c r="F9" s="28">
        <v>225</v>
      </c>
      <c r="G9" s="29"/>
      <c r="H9" s="29"/>
      <c r="I9" s="29"/>
      <c r="J9" s="74"/>
      <c r="K9" s="29"/>
      <c r="L9" s="29"/>
      <c r="M9" s="29"/>
      <c r="N9" s="29"/>
      <c r="O9" s="29"/>
      <c r="P9" s="29"/>
      <c r="Q9" s="29"/>
    </row>
    <row r="10" spans="1:17" s="3" customFormat="1" ht="12" x14ac:dyDescent="0.2">
      <c r="A10" s="71">
        <v>5</v>
      </c>
      <c r="B10" s="56" t="s">
        <v>174</v>
      </c>
      <c r="C10" s="73" t="s">
        <v>228</v>
      </c>
      <c r="D10" s="72"/>
      <c r="E10" s="28" t="s">
        <v>26</v>
      </c>
      <c r="F10" s="28">
        <v>225</v>
      </c>
      <c r="G10" s="59"/>
      <c r="H10" s="29"/>
      <c r="I10" s="59"/>
      <c r="J10" s="74"/>
      <c r="K10" s="59"/>
      <c r="L10" s="59"/>
      <c r="M10" s="59"/>
      <c r="N10" s="59"/>
      <c r="O10" s="59"/>
      <c r="P10" s="59"/>
      <c r="Q10" s="59"/>
    </row>
    <row r="11" spans="1:17" s="3" customFormat="1" ht="12" x14ac:dyDescent="0.2">
      <c r="A11" s="71">
        <v>6</v>
      </c>
      <c r="B11" s="56" t="s">
        <v>174</v>
      </c>
      <c r="C11" s="73" t="s">
        <v>229</v>
      </c>
      <c r="D11" s="72"/>
      <c r="E11" s="28" t="s">
        <v>24</v>
      </c>
      <c r="F11" s="28">
        <v>8</v>
      </c>
      <c r="G11" s="29"/>
      <c r="H11" s="29"/>
      <c r="I11" s="29"/>
      <c r="J11" s="74"/>
      <c r="K11" s="29"/>
      <c r="L11" s="29"/>
      <c r="M11" s="29"/>
      <c r="N11" s="29"/>
      <c r="O11" s="29"/>
      <c r="P11" s="29"/>
      <c r="Q11" s="29"/>
    </row>
    <row r="12" spans="1:17" s="3" customFormat="1" ht="12" x14ac:dyDescent="0.2">
      <c r="A12" s="71">
        <v>7</v>
      </c>
      <c r="B12" s="56" t="s">
        <v>174</v>
      </c>
      <c r="C12" s="73" t="s">
        <v>230</v>
      </c>
      <c r="D12" s="72"/>
      <c r="E12" s="28" t="s">
        <v>26</v>
      </c>
      <c r="F12" s="28">
        <v>225</v>
      </c>
      <c r="G12" s="59"/>
      <c r="H12" s="29"/>
      <c r="I12" s="59"/>
      <c r="J12" s="74"/>
      <c r="K12" s="59"/>
      <c r="L12" s="59"/>
      <c r="M12" s="59"/>
      <c r="N12" s="59"/>
      <c r="O12" s="59"/>
      <c r="P12" s="59"/>
      <c r="Q12" s="59"/>
    </row>
    <row r="13" spans="1:17" s="3" customFormat="1" ht="12" x14ac:dyDescent="0.2">
      <c r="A13" s="71">
        <v>8</v>
      </c>
      <c r="B13" s="56" t="s">
        <v>174</v>
      </c>
      <c r="C13" s="73" t="s">
        <v>231</v>
      </c>
      <c r="D13" s="72"/>
      <c r="E13" s="28" t="s">
        <v>26</v>
      </c>
      <c r="F13" s="28">
        <v>225</v>
      </c>
      <c r="G13" s="59"/>
      <c r="H13" s="29"/>
      <c r="I13" s="59"/>
      <c r="J13" s="74"/>
      <c r="K13" s="59"/>
      <c r="L13" s="59"/>
      <c r="M13" s="59"/>
      <c r="N13" s="59"/>
      <c r="O13" s="59"/>
      <c r="P13" s="59"/>
      <c r="Q13" s="59"/>
    </row>
    <row r="14" spans="1:17" s="3" customFormat="1" ht="12" x14ac:dyDescent="0.2">
      <c r="A14" s="71">
        <v>9</v>
      </c>
      <c r="B14" s="56" t="s">
        <v>174</v>
      </c>
      <c r="C14" s="73" t="s">
        <v>232</v>
      </c>
      <c r="D14" s="72"/>
      <c r="E14" s="28" t="s">
        <v>196</v>
      </c>
      <c r="F14" s="28">
        <v>8</v>
      </c>
      <c r="G14" s="29"/>
      <c r="H14" s="29"/>
      <c r="I14" s="29"/>
      <c r="J14" s="74"/>
      <c r="K14" s="29"/>
      <c r="L14" s="29"/>
      <c r="M14" s="29"/>
      <c r="N14" s="29"/>
      <c r="O14" s="29"/>
      <c r="P14" s="29"/>
      <c r="Q14" s="29"/>
    </row>
    <row r="15" spans="1:17" s="3" customFormat="1" ht="12" x14ac:dyDescent="0.2">
      <c r="A15" s="71">
        <v>10</v>
      </c>
      <c r="B15" s="56" t="s">
        <v>174</v>
      </c>
      <c r="C15" s="73" t="s">
        <v>233</v>
      </c>
      <c r="D15" s="72"/>
      <c r="E15" s="28" t="s">
        <v>196</v>
      </c>
      <c r="F15" s="28">
        <v>8</v>
      </c>
      <c r="G15" s="29"/>
      <c r="H15" s="29"/>
      <c r="I15" s="29"/>
      <c r="J15" s="74"/>
      <c r="K15" s="29"/>
      <c r="L15" s="29"/>
      <c r="M15" s="29"/>
      <c r="N15" s="29"/>
      <c r="O15" s="29"/>
      <c r="P15" s="29"/>
      <c r="Q15" s="29"/>
    </row>
    <row r="16" spans="1:17" s="3" customFormat="1" ht="12" x14ac:dyDescent="0.2">
      <c r="A16" s="71">
        <v>11</v>
      </c>
      <c r="B16" s="56" t="s">
        <v>174</v>
      </c>
      <c r="C16" s="73" t="s">
        <v>234</v>
      </c>
      <c r="D16" s="72"/>
      <c r="E16" s="28" t="s">
        <v>196</v>
      </c>
      <c r="F16" s="28">
        <v>1</v>
      </c>
      <c r="G16" s="29"/>
      <c r="H16" s="29"/>
      <c r="I16" s="29"/>
      <c r="J16" s="74"/>
      <c r="K16" s="29"/>
      <c r="L16" s="29"/>
      <c r="M16" s="29"/>
      <c r="N16" s="29"/>
      <c r="O16" s="29"/>
      <c r="P16" s="29"/>
      <c r="Q16" s="29"/>
    </row>
    <row r="17" spans="1:17" s="3" customFormat="1" ht="12" x14ac:dyDescent="0.2">
      <c r="A17" s="71">
        <v>12</v>
      </c>
      <c r="B17" s="56" t="s">
        <v>174</v>
      </c>
      <c r="C17" s="73" t="s">
        <v>235</v>
      </c>
      <c r="D17" s="72"/>
      <c r="E17" s="28" t="s">
        <v>26</v>
      </c>
      <c r="F17" s="28">
        <v>80</v>
      </c>
      <c r="G17" s="29"/>
      <c r="H17" s="29"/>
      <c r="I17" s="29"/>
      <c r="J17" s="74"/>
      <c r="K17" s="29"/>
      <c r="L17" s="29"/>
      <c r="M17" s="29"/>
      <c r="N17" s="29"/>
      <c r="O17" s="29"/>
      <c r="P17" s="29"/>
      <c r="Q17" s="29"/>
    </row>
    <row r="18" spans="1:17" s="3" customFormat="1" ht="12" x14ac:dyDescent="0.2">
      <c r="A18" s="71">
        <v>13</v>
      </c>
      <c r="B18" s="56" t="s">
        <v>174</v>
      </c>
      <c r="C18" s="73" t="s">
        <v>236</v>
      </c>
      <c r="D18" s="72"/>
      <c r="E18" s="28" t="s">
        <v>24</v>
      </c>
      <c r="F18" s="28">
        <v>16</v>
      </c>
      <c r="G18" s="29"/>
      <c r="H18" s="29"/>
      <c r="I18" s="29"/>
      <c r="J18" s="74"/>
      <c r="K18" s="29"/>
      <c r="L18" s="29"/>
      <c r="M18" s="29"/>
      <c r="N18" s="29"/>
      <c r="O18" s="29"/>
      <c r="P18" s="29"/>
      <c r="Q18" s="29"/>
    </row>
    <row r="19" spans="1:17" s="3" customFormat="1" ht="12" x14ac:dyDescent="0.2">
      <c r="A19" s="71">
        <v>14</v>
      </c>
      <c r="B19" s="56" t="s">
        <v>174</v>
      </c>
      <c r="C19" s="73" t="s">
        <v>237</v>
      </c>
      <c r="D19" s="72"/>
      <c r="E19" s="28" t="s">
        <v>196</v>
      </c>
      <c r="F19" s="28">
        <v>8</v>
      </c>
      <c r="G19" s="29"/>
      <c r="H19" s="29"/>
      <c r="I19" s="29"/>
      <c r="J19" s="74"/>
      <c r="K19" s="29"/>
      <c r="L19" s="29"/>
      <c r="M19" s="29"/>
      <c r="N19" s="29"/>
      <c r="O19" s="29"/>
      <c r="P19" s="29"/>
      <c r="Q19" s="29"/>
    </row>
    <row r="20" spans="1:17" s="3" customFormat="1" ht="12" x14ac:dyDescent="0.2">
      <c r="A20" s="71">
        <v>15</v>
      </c>
      <c r="B20" s="56" t="s">
        <v>174</v>
      </c>
      <c r="C20" s="73" t="s">
        <v>238</v>
      </c>
      <c r="D20" s="72"/>
      <c r="E20" s="28" t="s">
        <v>24</v>
      </c>
      <c r="F20" s="28">
        <v>8</v>
      </c>
      <c r="G20" s="29"/>
      <c r="H20" s="29"/>
      <c r="I20" s="29"/>
      <c r="J20" s="74"/>
      <c r="K20" s="29"/>
      <c r="L20" s="29"/>
      <c r="M20" s="29"/>
      <c r="N20" s="29"/>
      <c r="O20" s="29"/>
      <c r="P20" s="29"/>
      <c r="Q20" s="29"/>
    </row>
    <row r="21" spans="1:17" s="3" customFormat="1" ht="12" x14ac:dyDescent="0.2">
      <c r="A21" s="71">
        <v>16</v>
      </c>
      <c r="B21" s="56" t="s">
        <v>174</v>
      </c>
      <c r="C21" s="73" t="s">
        <v>22</v>
      </c>
      <c r="D21" s="72"/>
      <c r="E21" s="28" t="s">
        <v>196</v>
      </c>
      <c r="F21" s="28">
        <v>1</v>
      </c>
      <c r="G21" s="59"/>
      <c r="H21" s="29"/>
      <c r="I21" s="59"/>
      <c r="J21" s="74"/>
      <c r="K21" s="59"/>
      <c r="L21" s="59"/>
      <c r="M21" s="59"/>
      <c r="N21" s="59"/>
      <c r="O21" s="59"/>
      <c r="P21" s="59"/>
      <c r="Q21" s="59"/>
    </row>
    <row r="22" spans="1:17" s="3" customFormat="1" ht="12" x14ac:dyDescent="0.2">
      <c r="A22" s="71">
        <v>17</v>
      </c>
      <c r="B22" s="56" t="s">
        <v>174</v>
      </c>
      <c r="C22" s="73" t="s">
        <v>23</v>
      </c>
      <c r="D22" s="72"/>
      <c r="E22" s="28" t="s">
        <v>196</v>
      </c>
      <c r="F22" s="28">
        <v>1</v>
      </c>
      <c r="G22" s="59"/>
      <c r="H22" s="29"/>
      <c r="I22" s="59"/>
      <c r="J22" s="74"/>
      <c r="K22" s="59"/>
      <c r="L22" s="59"/>
      <c r="M22" s="59"/>
      <c r="N22" s="59"/>
      <c r="O22" s="59"/>
      <c r="P22" s="59"/>
      <c r="Q22" s="59"/>
    </row>
    <row r="23" spans="1:17" s="3" customFormat="1" ht="12" x14ac:dyDescent="0.2">
      <c r="A23" s="71">
        <v>18</v>
      </c>
      <c r="B23" s="56" t="s">
        <v>174</v>
      </c>
      <c r="C23" s="73" t="s">
        <v>239</v>
      </c>
      <c r="D23" s="72"/>
      <c r="E23" s="28" t="s">
        <v>196</v>
      </c>
      <c r="F23" s="28">
        <v>1</v>
      </c>
      <c r="G23" s="59"/>
      <c r="H23" s="29"/>
      <c r="I23" s="59"/>
      <c r="J23" s="74"/>
      <c r="K23" s="59"/>
      <c r="L23" s="59"/>
      <c r="M23" s="59"/>
      <c r="N23" s="59"/>
      <c r="O23" s="59"/>
      <c r="P23" s="59"/>
      <c r="Q23" s="59"/>
    </row>
    <row r="24" spans="1:17" s="3" customFormat="1" ht="12" x14ac:dyDescent="0.2">
      <c r="A24" s="71">
        <v>19</v>
      </c>
      <c r="B24" s="56" t="s">
        <v>174</v>
      </c>
      <c r="C24" s="73" t="s">
        <v>240</v>
      </c>
      <c r="D24" s="72"/>
      <c r="E24" s="28" t="s">
        <v>196</v>
      </c>
      <c r="F24" s="28">
        <v>1</v>
      </c>
      <c r="G24" s="59"/>
      <c r="H24" s="29"/>
      <c r="I24" s="59"/>
      <c r="J24" s="74"/>
      <c r="K24" s="59"/>
      <c r="L24" s="59"/>
      <c r="M24" s="59"/>
      <c r="N24" s="59"/>
      <c r="O24" s="59"/>
      <c r="P24" s="59"/>
      <c r="Q24" s="59"/>
    </row>
    <row r="25" spans="1:17" s="3" customFormat="1" ht="12" x14ac:dyDescent="0.2">
      <c r="A25" s="71">
        <v>20</v>
      </c>
      <c r="B25" s="56" t="s">
        <v>174</v>
      </c>
      <c r="C25" s="73" t="s">
        <v>241</v>
      </c>
      <c r="D25" s="72"/>
      <c r="E25" s="28" t="s">
        <v>196</v>
      </c>
      <c r="F25" s="28">
        <v>1</v>
      </c>
      <c r="G25" s="59"/>
      <c r="H25" s="29"/>
      <c r="I25" s="59"/>
      <c r="J25" s="74"/>
      <c r="K25" s="59"/>
      <c r="L25" s="59"/>
      <c r="M25" s="59"/>
      <c r="N25" s="59"/>
      <c r="O25" s="59"/>
      <c r="P25" s="59"/>
      <c r="Q25" s="59"/>
    </row>
    <row r="26" spans="1:17" s="3" customFormat="1" ht="12" x14ac:dyDescent="0.2">
      <c r="A26" s="71"/>
      <c r="B26" s="56"/>
      <c r="C26" s="73"/>
      <c r="D26" s="72"/>
      <c r="E26" s="28"/>
      <c r="F26" s="28"/>
      <c r="G26" s="59"/>
      <c r="H26" s="29"/>
      <c r="I26" s="59"/>
      <c r="J26" s="74"/>
      <c r="K26" s="59"/>
      <c r="L26" s="59"/>
      <c r="M26" s="59"/>
      <c r="N26" s="59"/>
      <c r="O26" s="59"/>
      <c r="P26" s="59"/>
      <c r="Q26" s="59"/>
    </row>
    <row r="27" spans="1:17" s="3" customFormat="1" ht="12" x14ac:dyDescent="0.2">
      <c r="A27" s="114" t="s">
        <v>266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s="3" customFormat="1" ht="12" x14ac:dyDescent="0.2">
      <c r="A28" s="71">
        <v>21</v>
      </c>
      <c r="B28" s="56" t="s">
        <v>174</v>
      </c>
      <c r="C28" s="73" t="s">
        <v>201</v>
      </c>
      <c r="D28" s="75" t="s">
        <v>202</v>
      </c>
      <c r="E28" s="28" t="s">
        <v>26</v>
      </c>
      <c r="F28" s="28">
        <v>225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3" customFormat="1" ht="12" x14ac:dyDescent="0.2">
      <c r="A29" s="71">
        <v>22</v>
      </c>
      <c r="B29" s="56" t="s">
        <v>174</v>
      </c>
      <c r="C29" s="73" t="s">
        <v>201</v>
      </c>
      <c r="D29" s="75" t="s">
        <v>203</v>
      </c>
      <c r="E29" s="28" t="s">
        <v>26</v>
      </c>
      <c r="F29" s="28">
        <v>80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s="3" customFormat="1" ht="12" x14ac:dyDescent="0.2">
      <c r="A30" s="71">
        <v>23</v>
      </c>
      <c r="B30" s="56" t="s">
        <v>174</v>
      </c>
      <c r="C30" s="73" t="s">
        <v>198</v>
      </c>
      <c r="D30" s="75" t="s">
        <v>204</v>
      </c>
      <c r="E30" s="28" t="s">
        <v>26</v>
      </c>
      <c r="F30" s="28">
        <v>225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s="3" customFormat="1" ht="12" x14ac:dyDescent="0.2">
      <c r="A31" s="71">
        <v>24</v>
      </c>
      <c r="B31" s="56" t="s">
        <v>174</v>
      </c>
      <c r="C31" s="73" t="s">
        <v>205</v>
      </c>
      <c r="D31" s="75" t="s">
        <v>206</v>
      </c>
      <c r="E31" s="28" t="s">
        <v>26</v>
      </c>
      <c r="F31" s="28">
        <v>225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s="3" customFormat="1" ht="12" x14ac:dyDescent="0.2">
      <c r="A32" s="71">
        <v>25</v>
      </c>
      <c r="B32" s="56" t="s">
        <v>174</v>
      </c>
      <c r="C32" s="73" t="s">
        <v>197</v>
      </c>
      <c r="D32" s="75"/>
      <c r="E32" s="28" t="s">
        <v>26</v>
      </c>
      <c r="F32" s="28">
        <v>225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s="3" customFormat="1" ht="12" x14ac:dyDescent="0.2">
      <c r="A33" s="71">
        <v>26</v>
      </c>
      <c r="B33" s="56" t="s">
        <v>174</v>
      </c>
      <c r="C33" s="73" t="s">
        <v>207</v>
      </c>
      <c r="D33" s="75"/>
      <c r="E33" s="28" t="s">
        <v>24</v>
      </c>
      <c r="F33" s="28">
        <v>8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s="3" customFormat="1" ht="12" x14ac:dyDescent="0.2">
      <c r="A34" s="71">
        <v>27</v>
      </c>
      <c r="B34" s="56" t="s">
        <v>174</v>
      </c>
      <c r="C34" s="73" t="s">
        <v>208</v>
      </c>
      <c r="D34" s="75" t="s">
        <v>209</v>
      </c>
      <c r="E34" s="28" t="s">
        <v>24</v>
      </c>
      <c r="F34" s="28">
        <v>16</v>
      </c>
      <c r="G34" s="29"/>
      <c r="H34" s="29"/>
      <c r="I34" s="29"/>
      <c r="J34" s="74"/>
      <c r="K34" s="29"/>
      <c r="L34" s="29"/>
      <c r="M34" s="29"/>
      <c r="N34" s="29"/>
      <c r="O34" s="29"/>
      <c r="P34" s="29"/>
      <c r="Q34" s="29"/>
    </row>
    <row r="35" spans="1:17" s="3" customFormat="1" ht="12" x14ac:dyDescent="0.2">
      <c r="A35" s="71">
        <v>28</v>
      </c>
      <c r="B35" s="56" t="s">
        <v>174</v>
      </c>
      <c r="C35" s="73" t="s">
        <v>210</v>
      </c>
      <c r="D35" s="75" t="s">
        <v>211</v>
      </c>
      <c r="E35" s="28" t="s">
        <v>24</v>
      </c>
      <c r="F35" s="28">
        <v>8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s="3" customFormat="1" ht="12" x14ac:dyDescent="0.2">
      <c r="A36" s="71">
        <v>29</v>
      </c>
      <c r="B36" s="56" t="s">
        <v>174</v>
      </c>
      <c r="C36" s="73" t="s">
        <v>212</v>
      </c>
      <c r="D36" s="75" t="s">
        <v>213</v>
      </c>
      <c r="E36" s="28" t="s">
        <v>24</v>
      </c>
      <c r="F36" s="28">
        <v>8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s="3" customFormat="1" ht="12" x14ac:dyDescent="0.2">
      <c r="A37" s="71">
        <v>30</v>
      </c>
      <c r="B37" s="56" t="s">
        <v>174</v>
      </c>
      <c r="C37" s="73" t="s">
        <v>214</v>
      </c>
      <c r="D37" s="75" t="s">
        <v>215</v>
      </c>
      <c r="E37" s="28" t="s">
        <v>24</v>
      </c>
      <c r="F37" s="28">
        <v>8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s="3" customFormat="1" ht="12" x14ac:dyDescent="0.2">
      <c r="A38" s="71">
        <v>31</v>
      </c>
      <c r="B38" s="56" t="s">
        <v>174</v>
      </c>
      <c r="C38" s="73" t="s">
        <v>216</v>
      </c>
      <c r="D38" s="75" t="s">
        <v>217</v>
      </c>
      <c r="E38" s="28" t="s">
        <v>24</v>
      </c>
      <c r="F38" s="28">
        <v>8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s="3" customFormat="1" ht="12" x14ac:dyDescent="0.2">
      <c r="A39" s="71">
        <v>32</v>
      </c>
      <c r="B39" s="56" t="s">
        <v>174</v>
      </c>
      <c r="C39" s="73" t="s">
        <v>218</v>
      </c>
      <c r="D39" s="75" t="s">
        <v>219</v>
      </c>
      <c r="E39" s="28" t="s">
        <v>24</v>
      </c>
      <c r="F39" s="28">
        <v>8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s="3" customFormat="1" ht="14.25" customHeight="1" x14ac:dyDescent="0.2">
      <c r="A40" s="71">
        <v>33</v>
      </c>
      <c r="B40" s="56" t="s">
        <v>174</v>
      </c>
      <c r="C40" s="73" t="s">
        <v>220</v>
      </c>
      <c r="D40" s="76" t="s">
        <v>221</v>
      </c>
      <c r="E40" s="28" t="s">
        <v>24</v>
      </c>
      <c r="F40" s="28">
        <v>8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s="3" customFormat="1" ht="12" x14ac:dyDescent="0.2">
      <c r="A41" s="71">
        <v>34</v>
      </c>
      <c r="B41" s="56" t="s">
        <v>174</v>
      </c>
      <c r="C41" s="73" t="s">
        <v>222</v>
      </c>
      <c r="D41" s="75"/>
      <c r="E41" s="28" t="s">
        <v>195</v>
      </c>
      <c r="F41" s="28">
        <v>0.8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s="3" customFormat="1" ht="12" x14ac:dyDescent="0.2">
      <c r="A42" s="71">
        <v>35</v>
      </c>
      <c r="B42" s="56" t="s">
        <v>174</v>
      </c>
      <c r="C42" s="73" t="s">
        <v>223</v>
      </c>
      <c r="D42" s="28"/>
      <c r="E42" s="28" t="s">
        <v>196</v>
      </c>
      <c r="F42" s="28">
        <v>1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s="5" customFormat="1" ht="12.75" customHeight="1" x14ac:dyDescent="0.2">
      <c r="A43" s="109"/>
      <c r="B43" s="109"/>
      <c r="C43" s="111"/>
      <c r="D43" s="111"/>
      <c r="E43" s="108"/>
      <c r="F43" s="108"/>
      <c r="G43" s="108"/>
      <c r="H43" s="108"/>
      <c r="I43" s="108"/>
      <c r="J43" s="108"/>
      <c r="K43" s="108"/>
      <c r="L43" s="108"/>
      <c r="M43" s="80"/>
      <c r="N43" s="80"/>
      <c r="O43" s="80"/>
      <c r="P43" s="80"/>
      <c r="Q43" s="80"/>
    </row>
    <row r="44" spans="1:17" s="11" customFormat="1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85"/>
      <c r="N44" s="85"/>
      <c r="O44" s="85"/>
      <c r="P44" s="85"/>
      <c r="Q44" s="85"/>
    </row>
    <row r="45" spans="1:17" s="11" customForma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86"/>
      <c r="N45" s="85"/>
      <c r="O45" s="85"/>
      <c r="P45" s="85"/>
      <c r="Q45" s="85"/>
    </row>
    <row r="46" spans="1:17" s="11" customFormat="1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85"/>
      <c r="O46" s="85"/>
      <c r="P46" s="85"/>
      <c r="Q46" s="85"/>
    </row>
    <row r="47" spans="1:17" ht="6.75" customHeight="1" x14ac:dyDescent="0.2"/>
    <row r="48" spans="1:17" s="3" customFormat="1" ht="11.25" x14ac:dyDescent="0.2">
      <c r="A48" s="12"/>
      <c r="B48" s="13"/>
      <c r="E48" s="105"/>
      <c r="F48" s="105"/>
      <c r="G48" s="105"/>
      <c r="H48" s="105"/>
      <c r="I48" s="105"/>
      <c r="J48" s="105"/>
      <c r="K48" s="105"/>
      <c r="L48" s="105"/>
      <c r="M48" s="105"/>
      <c r="N48" s="14"/>
      <c r="O48" s="107"/>
      <c r="P48" s="107"/>
      <c r="Q48" s="107"/>
    </row>
    <row r="49" spans="1:17" s="3" customFormat="1" ht="11.25" x14ac:dyDescent="0.2">
      <c r="A49" s="12"/>
      <c r="B49" s="13"/>
      <c r="E49" s="105"/>
      <c r="F49" s="105"/>
      <c r="G49" s="105"/>
      <c r="H49" s="105"/>
      <c r="I49" s="105"/>
      <c r="J49" s="105"/>
      <c r="K49" s="105"/>
      <c r="L49" s="105"/>
      <c r="M49" s="105"/>
      <c r="N49" s="14"/>
      <c r="O49" s="105"/>
      <c r="P49" s="105"/>
      <c r="Q49" s="105"/>
    </row>
    <row r="50" spans="1:17" s="3" customFormat="1" ht="11.25" x14ac:dyDescent="0.2">
      <c r="A50" s="12"/>
      <c r="B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3" customFormat="1" ht="11.25" x14ac:dyDescent="0.2">
      <c r="A51" s="12"/>
      <c r="B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3" customFormat="1" ht="11.25" x14ac:dyDescent="0.2">
      <c r="A52" s="12"/>
      <c r="B52" s="13"/>
      <c r="E52" s="105"/>
      <c r="F52" s="105"/>
      <c r="G52" s="105"/>
      <c r="H52" s="105"/>
      <c r="I52" s="105"/>
      <c r="J52" s="105"/>
      <c r="K52" s="105"/>
      <c r="L52" s="105"/>
      <c r="M52" s="105"/>
      <c r="N52" s="14"/>
      <c r="O52" s="107"/>
      <c r="P52" s="107"/>
      <c r="Q52" s="107"/>
    </row>
    <row r="53" spans="1:17" s="3" customFormat="1" ht="11.25" x14ac:dyDescent="0.2">
      <c r="A53" s="12"/>
      <c r="B53" s="13"/>
      <c r="E53" s="105"/>
      <c r="F53" s="105"/>
      <c r="G53" s="105"/>
      <c r="H53" s="105"/>
      <c r="I53" s="105"/>
      <c r="J53" s="105"/>
      <c r="K53" s="105"/>
      <c r="L53" s="105"/>
      <c r="M53" s="105"/>
      <c r="N53" s="14"/>
      <c r="O53" s="105"/>
      <c r="P53" s="105"/>
      <c r="Q53" s="105"/>
    </row>
    <row r="54" spans="1:17" s="3" customFormat="1" ht="11.25" x14ac:dyDescent="0.2">
      <c r="A54" s="12"/>
      <c r="B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</sheetData>
  <mergeCells count="26">
    <mergeCell ref="A1:Q1"/>
    <mergeCell ref="A3:A4"/>
    <mergeCell ref="P2:Q2"/>
    <mergeCell ref="B3:B4"/>
    <mergeCell ref="C3:C4"/>
    <mergeCell ref="A46:M46"/>
    <mergeCell ref="M3:Q3"/>
    <mergeCell ref="G3:L3"/>
    <mergeCell ref="A5:Q5"/>
    <mergeCell ref="A27:Q27"/>
    <mergeCell ref="A43:B43"/>
    <mergeCell ref="C43:L43"/>
    <mergeCell ref="A45:L45"/>
    <mergeCell ref="A44:L44"/>
    <mergeCell ref="O52:Q52"/>
    <mergeCell ref="O48:Q48"/>
    <mergeCell ref="E53:G53"/>
    <mergeCell ref="H53:M53"/>
    <mergeCell ref="O53:Q53"/>
    <mergeCell ref="E49:G49"/>
    <mergeCell ref="H49:M49"/>
    <mergeCell ref="O49:Q49"/>
    <mergeCell ref="E52:G52"/>
    <mergeCell ref="H52:M52"/>
    <mergeCell ref="E48:G48"/>
    <mergeCell ref="H48:M48"/>
  </mergeCells>
  <phoneticPr fontId="21" type="noConversion"/>
  <printOptions horizontalCentered="1"/>
  <pageMargins left="0" right="0" top="0.52" bottom="0.44" header="0.31496062992125984" footer="0.31496062992125984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showWhiteSpace="0" view="pageLayout" zoomScale="115" zoomScaleNormal="100" zoomScalePageLayoutView="115" workbookViewId="0">
      <selection activeCell="A83" sqref="A83:L83"/>
    </sheetView>
  </sheetViews>
  <sheetFormatPr defaultRowHeight="12.75" x14ac:dyDescent="0.2"/>
  <cols>
    <col min="1" max="1" width="3.42578125" style="41" customWidth="1"/>
    <col min="2" max="2" width="7" style="42" customWidth="1"/>
    <col min="3" max="3" width="39.7109375" style="43" customWidth="1"/>
    <col min="4" max="4" width="8.140625" style="44" bestFit="1" customWidth="1"/>
    <col min="5" max="5" width="7.5703125" style="44" customWidth="1"/>
    <col min="6" max="6" width="6.7109375" style="44" customWidth="1"/>
    <col min="7" max="7" width="4.85546875" style="44" customWidth="1"/>
    <col min="8" max="8" width="7.140625" style="44" customWidth="1"/>
    <col min="9" max="9" width="6.7109375" style="44" customWidth="1"/>
    <col min="10" max="10" width="6.85546875" style="44" customWidth="1"/>
    <col min="11" max="11" width="9" style="44" customWidth="1"/>
    <col min="12" max="12" width="8" style="44" customWidth="1"/>
    <col min="13" max="13" width="8.140625" style="44" customWidth="1"/>
    <col min="14" max="14" width="9" style="44" bestFit="1" customWidth="1"/>
    <col min="15" max="15" width="8.85546875" style="44" customWidth="1"/>
    <col min="16" max="16" width="8.7109375" style="44" customWidth="1"/>
    <col min="17" max="16384" width="9.140625" style="40"/>
  </cols>
  <sheetData>
    <row r="1" spans="1:16" s="3" customFormat="1" ht="13.5" customHeight="1" x14ac:dyDescent="0.25">
      <c r="A1" s="90" t="s">
        <v>260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3" customFormat="1" ht="13.5" customHeight="1" x14ac:dyDescent="0.2">
      <c r="A2" s="92"/>
      <c r="B2" s="92"/>
      <c r="C2" s="93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3" customFormat="1" ht="13.5" customHeight="1" x14ac:dyDescent="0.2">
      <c r="A3" s="6"/>
      <c r="B3" s="7"/>
      <c r="C3" s="6"/>
      <c r="D3" s="8"/>
      <c r="E3" s="9"/>
      <c r="F3" s="9"/>
      <c r="G3" s="9"/>
      <c r="H3" s="9"/>
      <c r="I3" s="9"/>
      <c r="J3" s="9"/>
      <c r="K3" s="9"/>
      <c r="L3" s="9"/>
      <c r="M3" s="84"/>
      <c r="N3" s="84"/>
      <c r="O3" s="110"/>
      <c r="P3" s="110"/>
    </row>
    <row r="4" spans="1:16" ht="13.5" customHeight="1" x14ac:dyDescent="0.2">
      <c r="A4" s="99" t="s">
        <v>0</v>
      </c>
      <c r="B4" s="102" t="s">
        <v>1</v>
      </c>
      <c r="C4" s="103" t="s">
        <v>2</v>
      </c>
      <c r="D4" s="38"/>
      <c r="E4" s="38"/>
      <c r="F4" s="100" t="s">
        <v>5</v>
      </c>
      <c r="G4" s="100"/>
      <c r="H4" s="100"/>
      <c r="I4" s="100"/>
      <c r="J4" s="100"/>
      <c r="K4" s="100"/>
      <c r="L4" s="104" t="s">
        <v>6</v>
      </c>
      <c r="M4" s="104"/>
      <c r="N4" s="104"/>
      <c r="O4" s="104"/>
      <c r="P4" s="104"/>
    </row>
    <row r="5" spans="1:16" ht="92.25" customHeight="1" x14ac:dyDescent="0.2">
      <c r="A5" s="99"/>
      <c r="B5" s="102"/>
      <c r="C5" s="103"/>
      <c r="D5" s="38" t="s">
        <v>3</v>
      </c>
      <c r="E5" s="38" t="s">
        <v>4</v>
      </c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9</v>
      </c>
      <c r="N5" s="38" t="s">
        <v>14</v>
      </c>
      <c r="O5" s="38" t="s">
        <v>11</v>
      </c>
      <c r="P5" s="38" t="s">
        <v>15</v>
      </c>
    </row>
    <row r="6" spans="1:16" s="3" customFormat="1" ht="12.75" customHeight="1" x14ac:dyDescent="0.2">
      <c r="A6" s="117" t="s">
        <v>128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s="3" customFormat="1" ht="12.75" customHeight="1" x14ac:dyDescent="0.2">
      <c r="A7" s="28">
        <v>1</v>
      </c>
      <c r="B7" s="1" t="s">
        <v>174</v>
      </c>
      <c r="C7" s="39" t="s">
        <v>175</v>
      </c>
      <c r="D7" s="87" t="s">
        <v>26</v>
      </c>
      <c r="E7" s="55">
        <v>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s="3" customFormat="1" ht="12.75" customHeight="1" x14ac:dyDescent="0.2">
      <c r="A8" s="28">
        <v>2</v>
      </c>
      <c r="B8" s="1" t="s">
        <v>174</v>
      </c>
      <c r="C8" s="39" t="s">
        <v>176</v>
      </c>
      <c r="D8" s="87" t="s">
        <v>26</v>
      </c>
      <c r="E8" s="55">
        <v>750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s="3" customFormat="1" ht="12.75" customHeight="1" x14ac:dyDescent="0.2">
      <c r="A9" s="28">
        <v>3</v>
      </c>
      <c r="B9" s="1" t="s">
        <v>174</v>
      </c>
      <c r="C9" s="39" t="s">
        <v>177</v>
      </c>
      <c r="D9" s="87" t="s">
        <v>26</v>
      </c>
      <c r="E9" s="55">
        <v>125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s="3" customFormat="1" ht="12.75" customHeight="1" x14ac:dyDescent="0.2">
      <c r="A10" s="28">
        <v>4</v>
      </c>
      <c r="B10" s="1" t="s">
        <v>174</v>
      </c>
      <c r="C10" s="39" t="s">
        <v>178</v>
      </c>
      <c r="D10" s="28" t="s">
        <v>24</v>
      </c>
      <c r="E10" s="55">
        <v>3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3" customFormat="1" ht="12.75" customHeight="1" x14ac:dyDescent="0.2">
      <c r="A11" s="28">
        <v>5</v>
      </c>
      <c r="B11" s="1" t="s">
        <v>174</v>
      </c>
      <c r="C11" s="39" t="s">
        <v>179</v>
      </c>
      <c r="D11" s="28" t="s">
        <v>24</v>
      </c>
      <c r="E11" s="55">
        <v>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s="3" customFormat="1" ht="12.75" customHeight="1" x14ac:dyDescent="0.2">
      <c r="A12" s="28">
        <v>6</v>
      </c>
      <c r="B12" s="1" t="s">
        <v>174</v>
      </c>
      <c r="C12" s="39" t="s">
        <v>180</v>
      </c>
      <c r="D12" s="87" t="s">
        <v>192</v>
      </c>
      <c r="E12" s="55">
        <v>10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s="3" customFormat="1" ht="12.75" customHeight="1" x14ac:dyDescent="0.2">
      <c r="A13" s="28">
        <v>7</v>
      </c>
      <c r="B13" s="1" t="s">
        <v>174</v>
      </c>
      <c r="C13" s="39" t="s">
        <v>181</v>
      </c>
      <c r="D13" s="87" t="s">
        <v>192</v>
      </c>
      <c r="E13" s="55">
        <v>10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s="3" customFormat="1" ht="12.75" customHeight="1" x14ac:dyDescent="0.2">
      <c r="A14" s="28">
        <v>8</v>
      </c>
      <c r="B14" s="1" t="s">
        <v>174</v>
      </c>
      <c r="C14" s="39" t="s">
        <v>182</v>
      </c>
      <c r="D14" s="87" t="s">
        <v>192</v>
      </c>
      <c r="E14" s="55">
        <v>10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 s="3" customFormat="1" ht="12.75" customHeight="1" x14ac:dyDescent="0.2">
      <c r="A15" s="28">
        <v>9</v>
      </c>
      <c r="B15" s="1" t="s">
        <v>174</v>
      </c>
      <c r="C15" s="39" t="s">
        <v>183</v>
      </c>
      <c r="D15" s="87" t="s">
        <v>191</v>
      </c>
      <c r="E15" s="55">
        <v>4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s="3" customFormat="1" ht="12.75" customHeight="1" x14ac:dyDescent="0.2">
      <c r="A16" s="28">
        <v>10</v>
      </c>
      <c r="B16" s="1" t="s">
        <v>174</v>
      </c>
      <c r="C16" s="39" t="s">
        <v>184</v>
      </c>
      <c r="D16" s="28" t="s">
        <v>24</v>
      </c>
      <c r="E16" s="55">
        <v>7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s="3" customFormat="1" ht="12.75" customHeight="1" x14ac:dyDescent="0.2">
      <c r="A17" s="28">
        <v>11</v>
      </c>
      <c r="B17" s="1" t="s">
        <v>174</v>
      </c>
      <c r="C17" s="39" t="s">
        <v>185</v>
      </c>
      <c r="D17" s="28" t="s">
        <v>24</v>
      </c>
      <c r="E17" s="55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s="3" customFormat="1" ht="12.75" customHeight="1" x14ac:dyDescent="0.2">
      <c r="A18" s="28">
        <v>12</v>
      </c>
      <c r="B18" s="1" t="s">
        <v>174</v>
      </c>
      <c r="C18" s="39" t="s">
        <v>186</v>
      </c>
      <c r="D18" s="28" t="s">
        <v>24</v>
      </c>
      <c r="E18" s="55">
        <v>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s="3" customFormat="1" ht="12.75" customHeight="1" x14ac:dyDescent="0.2">
      <c r="A19" s="28">
        <v>13</v>
      </c>
      <c r="B19" s="1" t="s">
        <v>174</v>
      </c>
      <c r="C19" s="39" t="s">
        <v>187</v>
      </c>
      <c r="D19" s="28" t="s">
        <v>24</v>
      </c>
      <c r="E19" s="55">
        <v>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s="3" customFormat="1" ht="12.75" customHeight="1" x14ac:dyDescent="0.2">
      <c r="A20" s="28">
        <v>14</v>
      </c>
      <c r="B20" s="1" t="s">
        <v>174</v>
      </c>
      <c r="C20" s="39" t="s">
        <v>188</v>
      </c>
      <c r="D20" s="28" t="s">
        <v>24</v>
      </c>
      <c r="E20" s="55">
        <v>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s="3" customFormat="1" ht="12.75" customHeight="1" x14ac:dyDescent="0.2">
      <c r="A21" s="28">
        <v>15</v>
      </c>
      <c r="B21" s="1" t="s">
        <v>174</v>
      </c>
      <c r="C21" s="39" t="s">
        <v>189</v>
      </c>
      <c r="D21" s="28" t="s">
        <v>26</v>
      </c>
      <c r="E21" s="55">
        <v>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s="3" customFormat="1" ht="12.75" customHeight="1" x14ac:dyDescent="0.2">
      <c r="A22" s="28">
        <v>16</v>
      </c>
      <c r="B22" s="1" t="s">
        <v>174</v>
      </c>
      <c r="C22" s="39" t="s">
        <v>114</v>
      </c>
      <c r="D22" s="28" t="s">
        <v>24</v>
      </c>
      <c r="E22" s="55">
        <v>90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s="3" customFormat="1" ht="12.75" customHeight="1" x14ac:dyDescent="0.2">
      <c r="A23" s="28">
        <v>17</v>
      </c>
      <c r="B23" s="1" t="s">
        <v>174</v>
      </c>
      <c r="C23" s="39" t="s">
        <v>115</v>
      </c>
      <c r="D23" s="28" t="s">
        <v>26</v>
      </c>
      <c r="E23" s="55">
        <v>160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s="3" customFormat="1" ht="12.75" customHeight="1" x14ac:dyDescent="0.2">
      <c r="A24" s="28">
        <v>18</v>
      </c>
      <c r="B24" s="1" t="s">
        <v>174</v>
      </c>
      <c r="C24" s="39" t="s">
        <v>116</v>
      </c>
      <c r="D24" s="28" t="s">
        <v>24</v>
      </c>
      <c r="E24" s="55">
        <v>2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s="3" customFormat="1" ht="12.75" customHeight="1" x14ac:dyDescent="0.2">
      <c r="A25" s="28">
        <v>19</v>
      </c>
      <c r="B25" s="1" t="s">
        <v>174</v>
      </c>
      <c r="C25" s="39" t="s">
        <v>117</v>
      </c>
      <c r="D25" s="28" t="s">
        <v>24</v>
      </c>
      <c r="E25" s="55">
        <v>2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s="3" customFormat="1" ht="12.75" customHeight="1" x14ac:dyDescent="0.2">
      <c r="A26" s="28">
        <v>20</v>
      </c>
      <c r="B26" s="1" t="s">
        <v>174</v>
      </c>
      <c r="C26" s="39" t="s">
        <v>118</v>
      </c>
      <c r="D26" s="28" t="s">
        <v>24</v>
      </c>
      <c r="E26" s="55">
        <v>10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s="3" customFormat="1" ht="12.75" customHeight="1" x14ac:dyDescent="0.2">
      <c r="A27" s="28">
        <v>21</v>
      </c>
      <c r="B27" s="1" t="s">
        <v>174</v>
      </c>
      <c r="C27" s="39" t="s">
        <v>119</v>
      </c>
      <c r="D27" s="28" t="s">
        <v>24</v>
      </c>
      <c r="E27" s="55">
        <v>1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s="3" customFormat="1" ht="12.75" customHeight="1" x14ac:dyDescent="0.2">
      <c r="A28" s="28">
        <v>22</v>
      </c>
      <c r="B28" s="1" t="s">
        <v>174</v>
      </c>
      <c r="C28" s="39" t="s">
        <v>120</v>
      </c>
      <c r="D28" s="28" t="s">
        <v>24</v>
      </c>
      <c r="E28" s="55">
        <v>6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s="3" customFormat="1" ht="12.75" customHeight="1" x14ac:dyDescent="0.2">
      <c r="A29" s="28">
        <v>23</v>
      </c>
      <c r="B29" s="1" t="s">
        <v>174</v>
      </c>
      <c r="C29" s="39" t="s">
        <v>123</v>
      </c>
      <c r="D29" s="28" t="s">
        <v>24</v>
      </c>
      <c r="E29" s="55">
        <v>1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s="3" customFormat="1" ht="12.75" customHeight="1" x14ac:dyDescent="0.2">
      <c r="A30" s="28">
        <v>24</v>
      </c>
      <c r="B30" s="1" t="s">
        <v>174</v>
      </c>
      <c r="C30" s="39" t="s">
        <v>121</v>
      </c>
      <c r="D30" s="28" t="s">
        <v>24</v>
      </c>
      <c r="E30" s="55">
        <v>6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s="3" customFormat="1" ht="12.75" customHeight="1" x14ac:dyDescent="0.2">
      <c r="A31" s="28">
        <v>25</v>
      </c>
      <c r="B31" s="1" t="s">
        <v>174</v>
      </c>
      <c r="C31" s="39" t="s">
        <v>122</v>
      </c>
      <c r="D31" s="28" t="s">
        <v>24</v>
      </c>
      <c r="E31" s="55">
        <v>5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s="3" customFormat="1" ht="12.75" customHeight="1" x14ac:dyDescent="0.2">
      <c r="A32" s="28">
        <v>26</v>
      </c>
      <c r="B32" s="1" t="s">
        <v>174</v>
      </c>
      <c r="C32" s="39" t="s">
        <v>124</v>
      </c>
      <c r="D32" s="28" t="s">
        <v>24</v>
      </c>
      <c r="E32" s="55">
        <v>1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s="3" customFormat="1" ht="12.75" customHeight="1" x14ac:dyDescent="0.2">
      <c r="A33" s="28">
        <v>27</v>
      </c>
      <c r="B33" s="1" t="s">
        <v>174</v>
      </c>
      <c r="C33" s="39" t="s">
        <v>125</v>
      </c>
      <c r="D33" s="28" t="s">
        <v>24</v>
      </c>
      <c r="E33" s="55">
        <v>4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s="3" customFormat="1" ht="12.75" customHeight="1" x14ac:dyDescent="0.2">
      <c r="A34" s="28">
        <v>28</v>
      </c>
      <c r="B34" s="1" t="s">
        <v>174</v>
      </c>
      <c r="C34" s="39" t="s">
        <v>126</v>
      </c>
      <c r="D34" s="28" t="s">
        <v>24</v>
      </c>
      <c r="E34" s="55">
        <v>6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16" s="3" customFormat="1" ht="12.75" customHeight="1" x14ac:dyDescent="0.2">
      <c r="A35" s="28">
        <v>29</v>
      </c>
      <c r="B35" s="1" t="s">
        <v>174</v>
      </c>
      <c r="C35" s="39" t="s">
        <v>127</v>
      </c>
      <c r="D35" s="28" t="s">
        <v>24</v>
      </c>
      <c r="E35" s="55">
        <v>1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s="3" customFormat="1" ht="12.75" customHeight="1" x14ac:dyDescent="0.2">
      <c r="A36" s="28">
        <v>30</v>
      </c>
      <c r="B36" s="1" t="s">
        <v>174</v>
      </c>
      <c r="C36" s="39" t="s">
        <v>200</v>
      </c>
      <c r="D36" s="28" t="s">
        <v>24</v>
      </c>
      <c r="E36" s="55">
        <v>6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3" customFormat="1" ht="12.75" customHeight="1" x14ac:dyDescent="0.2">
      <c r="A37" s="28">
        <v>31</v>
      </c>
      <c r="B37" s="1" t="s">
        <v>174</v>
      </c>
      <c r="C37" s="39" t="s">
        <v>199</v>
      </c>
      <c r="D37" s="28" t="s">
        <v>24</v>
      </c>
      <c r="E37" s="55">
        <v>5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3" customFormat="1" ht="12.75" customHeight="1" x14ac:dyDescent="0.2">
      <c r="A38" s="28">
        <v>32</v>
      </c>
      <c r="B38" s="1" t="s">
        <v>174</v>
      </c>
      <c r="C38" s="39" t="s">
        <v>190</v>
      </c>
      <c r="D38" s="28" t="s">
        <v>24</v>
      </c>
      <c r="E38" s="55">
        <v>16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3" customFormat="1" ht="12.75" customHeight="1" x14ac:dyDescent="0.2">
      <c r="A39" s="117" t="s">
        <v>173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9"/>
    </row>
    <row r="40" spans="1:16" s="3" customFormat="1" ht="24" x14ac:dyDescent="0.2">
      <c r="A40" s="25">
        <v>33</v>
      </c>
      <c r="B40" s="1" t="s">
        <v>174</v>
      </c>
      <c r="C40" s="35" t="s">
        <v>129</v>
      </c>
      <c r="D40" s="78" t="s">
        <v>130</v>
      </c>
      <c r="E40" s="50">
        <v>0.875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3" customFormat="1" ht="12" x14ac:dyDescent="0.2">
      <c r="A41" s="25"/>
      <c r="B41" s="26"/>
      <c r="C41" s="120" t="s">
        <v>131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s="3" customFormat="1" ht="24" x14ac:dyDescent="0.2">
      <c r="A42" s="25">
        <v>34</v>
      </c>
      <c r="B42" s="1" t="s">
        <v>174</v>
      </c>
      <c r="C42" s="35" t="s">
        <v>132</v>
      </c>
      <c r="D42" s="49"/>
      <c r="E42" s="26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s="3" customFormat="1" ht="36" x14ac:dyDescent="0.2">
      <c r="A43" s="25">
        <v>35</v>
      </c>
      <c r="B43" s="1" t="s">
        <v>174</v>
      </c>
      <c r="C43" s="35" t="s">
        <v>133</v>
      </c>
      <c r="D43" s="78" t="s">
        <v>134</v>
      </c>
      <c r="E43" s="51">
        <v>3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s="3" customFormat="1" ht="12" x14ac:dyDescent="0.2">
      <c r="A44" s="25"/>
      <c r="B44" s="26"/>
      <c r="C44" s="120" t="s">
        <v>135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2"/>
    </row>
    <row r="45" spans="1:16" s="3" customFormat="1" ht="12" x14ac:dyDescent="0.2">
      <c r="A45" s="25"/>
      <c r="B45" s="26"/>
      <c r="C45" s="123" t="s">
        <v>136</v>
      </c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1:16" s="3" customFormat="1" ht="36" x14ac:dyDescent="0.2">
      <c r="A46" s="25">
        <v>36</v>
      </c>
      <c r="B46" s="1" t="s">
        <v>174</v>
      </c>
      <c r="C46" s="35" t="s">
        <v>137</v>
      </c>
      <c r="D46" s="78" t="s">
        <v>134</v>
      </c>
      <c r="E46" s="51">
        <v>3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s="3" customFormat="1" ht="12" x14ac:dyDescent="0.2">
      <c r="A47" s="25"/>
      <c r="B47" s="26"/>
      <c r="C47" s="120" t="s">
        <v>138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1:16" s="3" customFormat="1" ht="36" x14ac:dyDescent="0.2">
      <c r="A48" s="25">
        <v>37</v>
      </c>
      <c r="B48" s="1" t="s">
        <v>174</v>
      </c>
      <c r="C48" s="35" t="s">
        <v>139</v>
      </c>
      <c r="D48" s="78" t="s">
        <v>24</v>
      </c>
      <c r="E48" s="51">
        <v>1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s="3" customFormat="1" ht="24" x14ac:dyDescent="0.2">
      <c r="A49" s="25">
        <v>38</v>
      </c>
      <c r="B49" s="1" t="s">
        <v>174</v>
      </c>
      <c r="C49" s="35" t="s">
        <v>140</v>
      </c>
      <c r="D49" s="78" t="s">
        <v>24</v>
      </c>
      <c r="E49" s="51">
        <v>1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s="3" customFormat="1" ht="24" x14ac:dyDescent="0.2">
      <c r="A50" s="25">
        <v>39</v>
      </c>
      <c r="B50" s="1" t="s">
        <v>174</v>
      </c>
      <c r="C50" s="35" t="s">
        <v>141</v>
      </c>
      <c r="D50" s="78" t="s">
        <v>24</v>
      </c>
      <c r="E50" s="51">
        <v>1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s="3" customFormat="1" ht="12" x14ac:dyDescent="0.2">
      <c r="A51" s="25">
        <v>40</v>
      </c>
      <c r="B51" s="1" t="s">
        <v>174</v>
      </c>
      <c r="C51" s="35" t="s">
        <v>142</v>
      </c>
      <c r="D51" s="78" t="s">
        <v>24</v>
      </c>
      <c r="E51" s="51">
        <v>1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16" s="3" customFormat="1" ht="12" x14ac:dyDescent="0.2">
      <c r="A52" s="25"/>
      <c r="B52" s="26"/>
      <c r="C52" s="126" t="s">
        <v>143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1:16" s="3" customFormat="1" ht="36" x14ac:dyDescent="0.2">
      <c r="A53" s="25">
        <v>41</v>
      </c>
      <c r="B53" s="1" t="s">
        <v>174</v>
      </c>
      <c r="C53" s="35" t="s">
        <v>144</v>
      </c>
      <c r="D53" s="78" t="s">
        <v>145</v>
      </c>
      <c r="E53" s="51">
        <v>0.7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6" s="3" customFormat="1" ht="12" x14ac:dyDescent="0.2">
      <c r="A54" s="25"/>
      <c r="B54" s="26"/>
      <c r="C54" s="120" t="s">
        <v>261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2"/>
    </row>
    <row r="55" spans="1:16" s="3" customFormat="1" ht="12" x14ac:dyDescent="0.2">
      <c r="A55" s="25">
        <v>42</v>
      </c>
      <c r="B55" s="1" t="s">
        <v>174</v>
      </c>
      <c r="C55" s="35" t="s">
        <v>146</v>
      </c>
      <c r="D55" s="78" t="s">
        <v>147</v>
      </c>
      <c r="E55" s="51">
        <v>7.5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6" s="3" customFormat="1" ht="12" x14ac:dyDescent="0.2">
      <c r="A56" s="25">
        <v>43</v>
      </c>
      <c r="B56" s="1" t="s">
        <v>174</v>
      </c>
      <c r="C56" s="35" t="s">
        <v>148</v>
      </c>
      <c r="D56" s="78" t="s">
        <v>24</v>
      </c>
      <c r="E56" s="51">
        <v>6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1:16" s="3" customFormat="1" ht="12" x14ac:dyDescent="0.2">
      <c r="A57" s="25"/>
      <c r="B57" s="26"/>
      <c r="C57" s="123" t="s">
        <v>149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5"/>
    </row>
    <row r="58" spans="1:16" s="3" customFormat="1" ht="24" x14ac:dyDescent="0.2">
      <c r="A58" s="25">
        <v>44</v>
      </c>
      <c r="B58" s="1" t="s">
        <v>174</v>
      </c>
      <c r="C58" s="35" t="s">
        <v>150</v>
      </c>
      <c r="D58" s="78" t="s">
        <v>151</v>
      </c>
      <c r="E58" s="51">
        <v>6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s="3" customFormat="1" ht="24" x14ac:dyDescent="0.2">
      <c r="A59" s="25">
        <v>45</v>
      </c>
      <c r="B59" s="1" t="s">
        <v>174</v>
      </c>
      <c r="C59" s="52" t="s">
        <v>152</v>
      </c>
      <c r="D59" s="88" t="s">
        <v>153</v>
      </c>
      <c r="E59" s="51">
        <v>6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s="3" customFormat="1" ht="24" x14ac:dyDescent="0.2">
      <c r="A60" s="25">
        <v>46</v>
      </c>
      <c r="B60" s="1" t="s">
        <v>174</v>
      </c>
      <c r="C60" s="52" t="s">
        <v>154</v>
      </c>
      <c r="D60" s="88" t="s">
        <v>24</v>
      </c>
      <c r="E60" s="51">
        <v>6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s="3" customFormat="1" ht="12" x14ac:dyDescent="0.2">
      <c r="A61" s="25"/>
      <c r="B61" s="26"/>
      <c r="C61" s="129" t="s">
        <v>155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</row>
    <row r="62" spans="1:16" s="3" customFormat="1" ht="12" x14ac:dyDescent="0.2">
      <c r="A62" s="25"/>
      <c r="B62" s="26"/>
      <c r="C62" s="130" t="s">
        <v>156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1:16" s="3" customFormat="1" ht="36" x14ac:dyDescent="0.2">
      <c r="A63" s="25">
        <v>47</v>
      </c>
      <c r="B63" s="1" t="s">
        <v>174</v>
      </c>
      <c r="C63" s="35" t="s">
        <v>157</v>
      </c>
      <c r="D63" s="78" t="s">
        <v>24</v>
      </c>
      <c r="E63" s="53">
        <v>1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s="3" customFormat="1" ht="24" x14ac:dyDescent="0.2">
      <c r="A64" s="25">
        <v>48</v>
      </c>
      <c r="B64" s="1" t="s">
        <v>174</v>
      </c>
      <c r="C64" s="35" t="s">
        <v>158</v>
      </c>
      <c r="D64" s="78" t="s">
        <v>24</v>
      </c>
      <c r="E64" s="53">
        <v>1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s="3" customFormat="1" ht="24" x14ac:dyDescent="0.2">
      <c r="A65" s="25">
        <v>49</v>
      </c>
      <c r="B65" s="1" t="s">
        <v>174</v>
      </c>
      <c r="C65" s="35" t="s">
        <v>159</v>
      </c>
      <c r="D65" s="78" t="s">
        <v>160</v>
      </c>
      <c r="E65" s="53">
        <v>0.6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s="3" customFormat="1" ht="12" x14ac:dyDescent="0.2">
      <c r="A66" s="25"/>
      <c r="B66" s="1"/>
      <c r="C66" s="120" t="s">
        <v>161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2"/>
    </row>
    <row r="67" spans="1:16" s="3" customFormat="1" ht="12" x14ac:dyDescent="0.2">
      <c r="A67" s="25">
        <v>50</v>
      </c>
      <c r="B67" s="1" t="s">
        <v>174</v>
      </c>
      <c r="C67" s="35" t="s">
        <v>162</v>
      </c>
      <c r="D67" s="78" t="s">
        <v>24</v>
      </c>
      <c r="E67" s="53">
        <v>2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s="3" customFormat="1" ht="12" x14ac:dyDescent="0.2">
      <c r="A68" s="25">
        <v>51</v>
      </c>
      <c r="B68" s="1" t="s">
        <v>174</v>
      </c>
      <c r="C68" s="35" t="s">
        <v>163</v>
      </c>
      <c r="D68" s="78" t="s">
        <v>130</v>
      </c>
      <c r="E68" s="54">
        <v>0.17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s="3" customFormat="1" ht="12" x14ac:dyDescent="0.2">
      <c r="A69" s="25"/>
      <c r="B69" s="26"/>
      <c r="C69" s="129" t="s">
        <v>164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</row>
    <row r="70" spans="1:16" s="3" customFormat="1" ht="12" x14ac:dyDescent="0.2">
      <c r="A70" s="25"/>
      <c r="B70" s="26"/>
      <c r="C70" s="130" t="s">
        <v>165</v>
      </c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</row>
    <row r="71" spans="1:16" s="3" customFormat="1" ht="36" x14ac:dyDescent="0.2">
      <c r="A71" s="25">
        <v>52</v>
      </c>
      <c r="B71" s="1" t="s">
        <v>174</v>
      </c>
      <c r="C71" s="35" t="s">
        <v>166</v>
      </c>
      <c r="D71" s="78" t="s">
        <v>26</v>
      </c>
      <c r="E71" s="51">
        <v>15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1:16" s="3" customFormat="1" ht="12" x14ac:dyDescent="0.2">
      <c r="A72" s="25"/>
      <c r="B72" s="26"/>
      <c r="C72" s="129" t="s">
        <v>167</v>
      </c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</row>
    <row r="73" spans="1:16" s="3" customFormat="1" ht="12" x14ac:dyDescent="0.2">
      <c r="A73" s="25"/>
      <c r="B73" s="26"/>
      <c r="C73" s="130" t="s">
        <v>168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</row>
    <row r="74" spans="1:16" s="3" customFormat="1" ht="12" x14ac:dyDescent="0.2">
      <c r="A74" s="25">
        <v>53</v>
      </c>
      <c r="B74" s="1" t="s">
        <v>174</v>
      </c>
      <c r="C74" s="35" t="s">
        <v>169</v>
      </c>
      <c r="D74" s="78" t="s">
        <v>160</v>
      </c>
      <c r="E74" s="51">
        <v>7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16" s="3" customFormat="1" ht="12" x14ac:dyDescent="0.2">
      <c r="A75" s="25"/>
      <c r="B75" s="26"/>
      <c r="C75" s="120" t="s">
        <v>262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2"/>
    </row>
    <row r="76" spans="1:16" s="3" customFormat="1" ht="24" x14ac:dyDescent="0.2">
      <c r="A76" s="25">
        <v>54</v>
      </c>
      <c r="B76" s="1" t="s">
        <v>174</v>
      </c>
      <c r="C76" s="35" t="s">
        <v>170</v>
      </c>
      <c r="D76" s="78" t="s">
        <v>26</v>
      </c>
      <c r="E76" s="51">
        <v>335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s="3" customFormat="1" ht="12" x14ac:dyDescent="0.2">
      <c r="A77" s="25"/>
      <c r="B77" s="26"/>
      <c r="C77" s="123" t="s">
        <v>263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5"/>
    </row>
    <row r="78" spans="1:16" s="3" customFormat="1" ht="12" x14ac:dyDescent="0.2">
      <c r="A78" s="25">
        <v>55</v>
      </c>
      <c r="B78" s="1" t="s">
        <v>174</v>
      </c>
      <c r="C78" s="35" t="s">
        <v>171</v>
      </c>
      <c r="D78" s="78" t="s">
        <v>24</v>
      </c>
      <c r="E78" s="51">
        <v>5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6" s="3" customFormat="1" ht="24" x14ac:dyDescent="0.2">
      <c r="A79" s="25">
        <v>56</v>
      </c>
      <c r="B79" s="1" t="s">
        <v>174</v>
      </c>
      <c r="C79" s="35" t="s">
        <v>172</v>
      </c>
      <c r="D79" s="78" t="s">
        <v>24</v>
      </c>
      <c r="E79" s="51">
        <v>1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6" s="5" customFormat="1" ht="12" x14ac:dyDescent="0.2">
      <c r="A80" s="109"/>
      <c r="B80" s="109"/>
      <c r="C80" s="111"/>
      <c r="D80" s="108"/>
      <c r="E80" s="108"/>
      <c r="F80" s="108"/>
      <c r="G80" s="108"/>
      <c r="H80" s="108"/>
      <c r="I80" s="108"/>
      <c r="J80" s="108"/>
      <c r="K80" s="108"/>
      <c r="L80" s="80"/>
      <c r="M80" s="80"/>
      <c r="N80" s="80"/>
      <c r="O80" s="80"/>
      <c r="P80" s="80"/>
    </row>
    <row r="81" spans="1:16" s="11" customFormat="1" x14ac:dyDescent="0.2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24"/>
      <c r="M81" s="24"/>
      <c r="N81" s="24"/>
      <c r="O81" s="24"/>
      <c r="P81" s="24"/>
    </row>
    <row r="82" spans="1:16" s="11" customFormat="1" x14ac:dyDescent="0.2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81"/>
      <c r="M82" s="24"/>
      <c r="N82" s="24"/>
      <c r="O82" s="24"/>
      <c r="P82" s="24"/>
    </row>
    <row r="83" spans="1:16" s="11" customFormat="1" x14ac:dyDescent="0.2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24"/>
      <c r="N83" s="24"/>
      <c r="O83" s="24"/>
      <c r="P83" s="24"/>
    </row>
    <row r="85" spans="1:16" s="3" customFormat="1" ht="11.25" x14ac:dyDescent="0.2">
      <c r="A85" s="12"/>
      <c r="B85" s="13"/>
      <c r="D85" s="105"/>
      <c r="E85" s="105"/>
      <c r="F85" s="105"/>
      <c r="G85" s="105"/>
      <c r="H85" s="105"/>
      <c r="I85" s="105"/>
      <c r="J85" s="105"/>
      <c r="K85" s="105"/>
      <c r="L85" s="105"/>
      <c r="M85" s="14"/>
      <c r="N85" s="107"/>
      <c r="O85" s="107"/>
      <c r="P85" s="107"/>
    </row>
    <row r="86" spans="1:16" s="3" customFormat="1" ht="11.25" x14ac:dyDescent="0.2">
      <c r="A86" s="12"/>
      <c r="B86" s="13"/>
      <c r="D86" s="105"/>
      <c r="E86" s="105"/>
      <c r="F86" s="105"/>
      <c r="G86" s="105"/>
      <c r="H86" s="105"/>
      <c r="I86" s="105"/>
      <c r="J86" s="105"/>
      <c r="K86" s="105"/>
      <c r="L86" s="105"/>
      <c r="M86" s="14"/>
      <c r="N86" s="105"/>
      <c r="O86" s="105"/>
      <c r="P86" s="105"/>
    </row>
    <row r="87" spans="1:16" s="3" customFormat="1" ht="11.25" x14ac:dyDescent="0.2">
      <c r="A87" s="12"/>
      <c r="B87" s="13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</sheetData>
  <mergeCells count="37">
    <mergeCell ref="A1:P1"/>
    <mergeCell ref="A2:P2"/>
    <mergeCell ref="O3:P3"/>
    <mergeCell ref="A4:A5"/>
    <mergeCell ref="B4:B5"/>
    <mergeCell ref="C4:C5"/>
    <mergeCell ref="F4:K4"/>
    <mergeCell ref="L4:P4"/>
    <mergeCell ref="C44:P44"/>
    <mergeCell ref="A39:P39"/>
    <mergeCell ref="C41:P41"/>
    <mergeCell ref="A6:P6"/>
    <mergeCell ref="C70:P70"/>
    <mergeCell ref="C45:P45"/>
    <mergeCell ref="C69:P69"/>
    <mergeCell ref="C47:P47"/>
    <mergeCell ref="C54:P54"/>
    <mergeCell ref="C57:P57"/>
    <mergeCell ref="C66:P66"/>
    <mergeCell ref="C52:P52"/>
    <mergeCell ref="C62:P62"/>
    <mergeCell ref="C61:P61"/>
    <mergeCell ref="D85:F85"/>
    <mergeCell ref="G85:L85"/>
    <mergeCell ref="N85:P85"/>
    <mergeCell ref="D86:F86"/>
    <mergeCell ref="G86:L86"/>
    <mergeCell ref="N86:P86"/>
    <mergeCell ref="A80:B80"/>
    <mergeCell ref="A81:K81"/>
    <mergeCell ref="A83:L83"/>
    <mergeCell ref="C72:P72"/>
    <mergeCell ref="C75:P75"/>
    <mergeCell ref="A82:K82"/>
    <mergeCell ref="C73:P73"/>
    <mergeCell ref="C80:K80"/>
    <mergeCell ref="C77:P77"/>
  </mergeCells>
  <phoneticPr fontId="21" type="noConversion"/>
  <printOptions horizontalCentered="1"/>
  <pageMargins left="0" right="0" top="0.76" bottom="0.55000000000000004" header="0.71" footer="0.6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CD</vt:lpstr>
      <vt:lpstr>LKT</vt:lpstr>
      <vt:lpstr>Apgaimojums</vt:lpstr>
      <vt:lpstr>VST</vt:lpstr>
      <vt:lpstr>Apgaimojums!Print_Titles</vt:lpstr>
      <vt:lpstr>CD!Print_Titles</vt:lpstr>
      <vt:lpstr>LKT!Print_Titles</vt:lpstr>
      <vt:lpstr>VST!Print_Titles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Foigts</dc:creator>
  <cp:lastModifiedBy>c400's Windows XP PC</cp:lastModifiedBy>
  <cp:lastPrinted>2013-08-21T20:43:35Z</cp:lastPrinted>
  <dcterms:created xsi:type="dcterms:W3CDTF">2008-10-28T09:53:56Z</dcterms:created>
  <dcterms:modified xsi:type="dcterms:W3CDTF">2013-11-01T06:37:19Z</dcterms:modified>
</cp:coreProperties>
</file>